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97"/>
  </bookViews>
  <sheets>
    <sheet name="ТС" sheetId="1" r:id="rId1"/>
  </sheets>
  <calcPr calcId="125725" iterateDelta="1E-4"/>
</workbook>
</file>

<file path=xl/calcChain.xml><?xml version="1.0" encoding="utf-8"?>
<calcChain xmlns="http://schemas.openxmlformats.org/spreadsheetml/2006/main">
  <c r="J7" i="1"/>
  <c r="J127"/>
  <c r="I120"/>
  <c r="J120" s="1"/>
  <c r="K120" s="1"/>
  <c r="I119"/>
  <c r="J119" s="1"/>
  <c r="K119" s="1"/>
  <c r="I65"/>
  <c r="J65" s="1"/>
  <c r="K65" s="1"/>
  <c r="I107"/>
  <c r="J107" s="1"/>
  <c r="K107" s="1"/>
  <c r="I8" l="1"/>
  <c r="J8" s="1"/>
  <c r="K8" s="1"/>
  <c r="I7"/>
  <c r="K7" s="1"/>
  <c r="I61"/>
  <c r="J61" s="1"/>
  <c r="K61" s="1"/>
  <c r="I62"/>
  <c r="J62" s="1"/>
  <c r="K62" s="1"/>
  <c r="I63"/>
  <c r="J63" s="1"/>
  <c r="K63" s="1"/>
  <c r="I64"/>
  <c r="J64" s="1"/>
  <c r="K64" s="1"/>
  <c r="I60"/>
  <c r="J60" s="1"/>
  <c r="K60" s="1"/>
  <c r="I73"/>
  <c r="J73" s="1"/>
  <c r="K73" s="1"/>
  <c r="I123"/>
  <c r="J123" s="1"/>
  <c r="K123" s="1"/>
  <c r="I121" l="1"/>
  <c r="J121" s="1"/>
  <c r="K121" s="1"/>
  <c r="I122"/>
  <c r="J122" s="1"/>
  <c r="K122" s="1"/>
  <c r="I124"/>
  <c r="J124" s="1"/>
  <c r="K124" s="1"/>
  <c r="I125"/>
  <c r="J125" s="1"/>
  <c r="K125" s="1"/>
  <c r="I126"/>
  <c r="J126" s="1"/>
  <c r="K126" s="1"/>
  <c r="I9"/>
  <c r="J9" s="1"/>
  <c r="K9" s="1"/>
  <c r="K127" s="1"/>
  <c r="I10"/>
  <c r="J10" s="1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I16"/>
  <c r="J16" s="1"/>
  <c r="K16" s="1"/>
  <c r="I17"/>
  <c r="J17" s="1"/>
  <c r="K17" s="1"/>
  <c r="I18"/>
  <c r="J18" s="1"/>
  <c r="K18" s="1"/>
  <c r="I19"/>
  <c r="J19" s="1"/>
  <c r="K19" s="1"/>
  <c r="I20"/>
  <c r="J20" s="1"/>
  <c r="K20" s="1"/>
  <c r="I21"/>
  <c r="J21" s="1"/>
  <c r="K21" s="1"/>
  <c r="I22"/>
  <c r="J22" s="1"/>
  <c r="K22" s="1"/>
  <c r="I23"/>
  <c r="J23" s="1"/>
  <c r="K23" s="1"/>
  <c r="I24"/>
  <c r="J24" s="1"/>
  <c r="K24" s="1"/>
  <c r="I25"/>
  <c r="J25" s="1"/>
  <c r="K25" s="1"/>
  <c r="I26"/>
  <c r="J26" s="1"/>
  <c r="K26" s="1"/>
  <c r="I27"/>
  <c r="J27" s="1"/>
  <c r="K27" s="1"/>
  <c r="I28"/>
  <c r="J28" s="1"/>
  <c r="K28" s="1"/>
  <c r="I29"/>
  <c r="J29" s="1"/>
  <c r="K29" s="1"/>
  <c r="I30"/>
  <c r="J30" s="1"/>
  <c r="K30" s="1"/>
  <c r="I31"/>
  <c r="J31" s="1"/>
  <c r="K31" s="1"/>
  <c r="I32"/>
  <c r="J32" s="1"/>
  <c r="K32" s="1"/>
  <c r="I33"/>
  <c r="J33" s="1"/>
  <c r="K33" s="1"/>
  <c r="I34"/>
  <c r="J34" s="1"/>
  <c r="K34" s="1"/>
  <c r="I35"/>
  <c r="J35" s="1"/>
  <c r="K35" s="1"/>
  <c r="I36"/>
  <c r="J36" s="1"/>
  <c r="K36" s="1"/>
  <c r="I37"/>
  <c r="J37" s="1"/>
  <c r="K37" s="1"/>
  <c r="I38"/>
  <c r="J38" s="1"/>
  <c r="K38" s="1"/>
  <c r="I39"/>
  <c r="J39" s="1"/>
  <c r="K39" s="1"/>
  <c r="I40"/>
  <c r="J40" s="1"/>
  <c r="K40" s="1"/>
  <c r="I41"/>
  <c r="J41" s="1"/>
  <c r="K41" s="1"/>
  <c r="I42"/>
  <c r="J42" s="1"/>
  <c r="K42" s="1"/>
  <c r="I43"/>
  <c r="J43" s="1"/>
  <c r="K43" s="1"/>
  <c r="I44"/>
  <c r="J44" s="1"/>
  <c r="K44" s="1"/>
  <c r="I45"/>
  <c r="J45" s="1"/>
  <c r="K45" s="1"/>
  <c r="I46"/>
  <c r="J46" s="1"/>
  <c r="K46" s="1"/>
  <c r="I47"/>
  <c r="J47" s="1"/>
  <c r="K47" s="1"/>
  <c r="I48"/>
  <c r="J48" s="1"/>
  <c r="K48" s="1"/>
  <c r="I49"/>
  <c r="J49" s="1"/>
  <c r="K49" s="1"/>
  <c r="I50"/>
  <c r="J50" s="1"/>
  <c r="K50" s="1"/>
  <c r="I51"/>
  <c r="J51" s="1"/>
  <c r="K51" s="1"/>
  <c r="I52"/>
  <c r="J52" s="1"/>
  <c r="K52" s="1"/>
  <c r="I53"/>
  <c r="J53" s="1"/>
  <c r="K53" s="1"/>
  <c r="I54"/>
  <c r="J54" s="1"/>
  <c r="K54" s="1"/>
  <c r="I55"/>
  <c r="J55" s="1"/>
  <c r="K55" s="1"/>
  <c r="I56"/>
  <c r="J56" s="1"/>
  <c r="K56" s="1"/>
  <c r="I57"/>
  <c r="J57" s="1"/>
  <c r="K57" s="1"/>
  <c r="I58"/>
  <c r="J58" s="1"/>
  <c r="K58" s="1"/>
  <c r="I59"/>
  <c r="J59" s="1"/>
  <c r="K59" s="1"/>
  <c r="I66"/>
  <c r="J66" s="1"/>
  <c r="K66" s="1"/>
  <c r="I67"/>
  <c r="J67" s="1"/>
  <c r="K67" s="1"/>
  <c r="I68"/>
  <c r="J68" s="1"/>
  <c r="K68" s="1"/>
  <c r="I69"/>
  <c r="J69" s="1"/>
  <c r="K69" s="1"/>
  <c r="I70"/>
  <c r="J70" s="1"/>
  <c r="K70" s="1"/>
  <c r="I71"/>
  <c r="J71" s="1"/>
  <c r="K71" s="1"/>
  <c r="I72"/>
  <c r="J72" s="1"/>
  <c r="K72" s="1"/>
  <c r="I74"/>
  <c r="J74" s="1"/>
  <c r="K74" s="1"/>
  <c r="I75"/>
  <c r="J75" s="1"/>
  <c r="K75" s="1"/>
  <c r="I76"/>
  <c r="J76" s="1"/>
  <c r="K76" s="1"/>
  <c r="I77"/>
  <c r="J77" s="1"/>
  <c r="K77" s="1"/>
  <c r="I78"/>
  <c r="J78" s="1"/>
  <c r="K78" s="1"/>
  <c r="I79"/>
  <c r="J79" s="1"/>
  <c r="K79" s="1"/>
  <c r="I80"/>
  <c r="J80" s="1"/>
  <c r="K80" s="1"/>
  <c r="I81"/>
  <c r="J81" s="1"/>
  <c r="K81" s="1"/>
  <c r="I82"/>
  <c r="J82" s="1"/>
  <c r="K82" s="1"/>
  <c r="I83"/>
  <c r="J83" s="1"/>
  <c r="K83" s="1"/>
  <c r="I84"/>
  <c r="J84" s="1"/>
  <c r="K84" s="1"/>
  <c r="I85"/>
  <c r="J85" s="1"/>
  <c r="K85" s="1"/>
  <c r="I86"/>
  <c r="J86" s="1"/>
  <c r="K86" s="1"/>
  <c r="I87"/>
  <c r="J87" s="1"/>
  <c r="K87" s="1"/>
  <c r="I88"/>
  <c r="J88" s="1"/>
  <c r="K88" s="1"/>
  <c r="I89"/>
  <c r="J89" s="1"/>
  <c r="K89" s="1"/>
  <c r="I90"/>
  <c r="J90" s="1"/>
  <c r="K90" s="1"/>
  <c r="I91"/>
  <c r="J91" s="1"/>
  <c r="K91" s="1"/>
  <c r="I92"/>
  <c r="J92" s="1"/>
  <c r="K92" s="1"/>
  <c r="I93"/>
  <c r="J93" s="1"/>
  <c r="K93" s="1"/>
  <c r="I94"/>
  <c r="J94" s="1"/>
  <c r="K94" s="1"/>
  <c r="I95"/>
  <c r="J95" s="1"/>
  <c r="K95" s="1"/>
  <c r="I96"/>
  <c r="J96" s="1"/>
  <c r="K96" s="1"/>
  <c r="I97"/>
  <c r="J97" s="1"/>
  <c r="K97" s="1"/>
  <c r="I98"/>
  <c r="J98" s="1"/>
  <c r="K98" s="1"/>
  <c r="I99"/>
  <c r="J99" s="1"/>
  <c r="K99" s="1"/>
  <c r="I100"/>
  <c r="J100" s="1"/>
  <c r="K100" s="1"/>
  <c r="I101"/>
  <c r="J101" s="1"/>
  <c r="K101" s="1"/>
  <c r="I102"/>
  <c r="J102" s="1"/>
  <c r="K102" s="1"/>
  <c r="I103"/>
  <c r="J103" s="1"/>
  <c r="K103" s="1"/>
  <c r="I104"/>
  <c r="J104" s="1"/>
  <c r="K104" s="1"/>
  <c r="I105"/>
  <c r="J105" s="1"/>
  <c r="K105" s="1"/>
  <c r="I106"/>
  <c r="J106" s="1"/>
  <c r="K106" s="1"/>
  <c r="I108"/>
  <c r="J108" s="1"/>
  <c r="K108" s="1"/>
  <c r="I109"/>
  <c r="J109" s="1"/>
  <c r="K109" s="1"/>
  <c r="I110"/>
  <c r="J110" s="1"/>
  <c r="K110" s="1"/>
  <c r="I111"/>
  <c r="J111" s="1"/>
  <c r="K111" s="1"/>
  <c r="I112"/>
  <c r="J112" s="1"/>
  <c r="K112" s="1"/>
  <c r="I113"/>
  <c r="J113" s="1"/>
  <c r="K113" s="1"/>
  <c r="I114"/>
  <c r="J114" s="1"/>
  <c r="K114" s="1"/>
  <c r="I115"/>
  <c r="J115" s="1"/>
  <c r="K115" s="1"/>
  <c r="I116"/>
  <c r="J116" s="1"/>
  <c r="K116" s="1"/>
  <c r="I127" l="1"/>
</calcChain>
</file>

<file path=xl/sharedStrings.xml><?xml version="1.0" encoding="utf-8"?>
<sst xmlns="http://schemas.openxmlformats.org/spreadsheetml/2006/main" count="495" uniqueCount="239">
  <si>
    <t>АТС</t>
  </si>
  <si>
    <t>INN</t>
  </si>
  <si>
    <t>Лекарствена форма</t>
  </si>
  <si>
    <t>Мярка</t>
  </si>
  <si>
    <t>Референтна стойност за DDD</t>
  </si>
  <si>
    <t>B02BX04</t>
  </si>
  <si>
    <t>парентерална форма</t>
  </si>
  <si>
    <t>фл.</t>
  </si>
  <si>
    <t>B03XA02</t>
  </si>
  <si>
    <t>H01CB02</t>
  </si>
  <si>
    <t>OCTREOTIDE - 30 mg</t>
  </si>
  <si>
    <t>L01AA01</t>
  </si>
  <si>
    <t>L01AA06</t>
  </si>
  <si>
    <t>IFOSFAMIDE 1000 mg</t>
  </si>
  <si>
    <t>L01AA09</t>
  </si>
  <si>
    <t>L01AX03</t>
  </si>
  <si>
    <t>TEMOZOLOMIDE 100 mg  х 5</t>
  </si>
  <si>
    <t>перорална форма</t>
  </si>
  <si>
    <t>опак.</t>
  </si>
  <si>
    <t>L01BB02</t>
  </si>
  <si>
    <t>L01BB05</t>
  </si>
  <si>
    <t>FLUDARABINE 50mg</t>
  </si>
  <si>
    <t>L01BB06</t>
  </si>
  <si>
    <t>L01BB07</t>
  </si>
  <si>
    <t>L01BC01</t>
  </si>
  <si>
    <t>L01BC02</t>
  </si>
  <si>
    <t>амп.</t>
  </si>
  <si>
    <t>5-FLUOROURACIL 1000 mg</t>
  </si>
  <si>
    <t>L01BC05</t>
  </si>
  <si>
    <t>GEMCITABINE 1000 mg</t>
  </si>
  <si>
    <t>GEMCITABINE 2000 mg</t>
  </si>
  <si>
    <t>L01BC06</t>
  </si>
  <si>
    <t>CAPECITABIN 500 mg - 120бр</t>
  </si>
  <si>
    <t>L01BC53</t>
  </si>
  <si>
    <t>TEYSUNO 20 mg</t>
  </si>
  <si>
    <t>оп.</t>
  </si>
  <si>
    <t>L01CA01</t>
  </si>
  <si>
    <t>VINBLASTINE 10 mg</t>
  </si>
  <si>
    <t>L01CA02</t>
  </si>
  <si>
    <t>VINCRISTINE 1 mg</t>
  </si>
  <si>
    <t>L01CA04</t>
  </si>
  <si>
    <t>VINORELBINE 50 mg</t>
  </si>
  <si>
    <t>L01CD01</t>
  </si>
  <si>
    <t>PACLITAXEL   6mg/ml 16,7ml</t>
  </si>
  <si>
    <t>PACLITAXEL  300 mg</t>
  </si>
  <si>
    <t>PACLITAXEL 6mg/ml 5ml</t>
  </si>
  <si>
    <t>L01CD02</t>
  </si>
  <si>
    <t>DOCETAXEL      80 mg</t>
  </si>
  <si>
    <t>DOCETAXEL      160 mg</t>
  </si>
  <si>
    <t>DOCETAXEL 20 mg</t>
  </si>
  <si>
    <t>L01CD04</t>
  </si>
  <si>
    <t>CABAZITAXEL 60 mg</t>
  </si>
  <si>
    <t>L01DB01</t>
  </si>
  <si>
    <t>L01DB03</t>
  </si>
  <si>
    <t>L01DB06</t>
  </si>
  <si>
    <t>L01DB07</t>
  </si>
  <si>
    <t>L01XA01</t>
  </si>
  <si>
    <t>CISPLATIN 50 mg</t>
  </si>
  <si>
    <t>L01XA02</t>
  </si>
  <si>
    <t>L01XA03</t>
  </si>
  <si>
    <t>OXALIPLATIN 5mg/ml 10ml</t>
  </si>
  <si>
    <t>OXALIPLATIN 5mg/ml 20ml</t>
  </si>
  <si>
    <t>L01XC02</t>
  </si>
  <si>
    <t>RITUXIMAB 100mg</t>
  </si>
  <si>
    <t>RITUXIMAB 500mg</t>
  </si>
  <si>
    <t>L01XC03</t>
  </si>
  <si>
    <t>TRASTUZUMAB 150 mg</t>
  </si>
  <si>
    <t>парентерална форма - само венозна</t>
  </si>
  <si>
    <t>TRASTUZUMAB 600 mg</t>
  </si>
  <si>
    <t>L01XC06</t>
  </si>
  <si>
    <t>CETUXIMAB  5мг/мл - 20 мл</t>
  </si>
  <si>
    <t>L01XC07</t>
  </si>
  <si>
    <t>BEVACIZUMAB 100 mg</t>
  </si>
  <si>
    <t>BEVACIZUMAB 400 mg</t>
  </si>
  <si>
    <t>L01XC08</t>
  </si>
  <si>
    <t>PANITUMUMAB 100 mg</t>
  </si>
  <si>
    <t>L01XC11</t>
  </si>
  <si>
    <t>IPILIMUMAB 200 mg</t>
  </si>
  <si>
    <t>L01XC13</t>
  </si>
  <si>
    <t>PERTUZUMAB 420 mg</t>
  </si>
  <si>
    <t>L01XC14</t>
  </si>
  <si>
    <t>L01XC18</t>
  </si>
  <si>
    <t>L01XC21</t>
  </si>
  <si>
    <t>L01XE01</t>
  </si>
  <si>
    <t>L01XE02</t>
  </si>
  <si>
    <t>L01XE03</t>
  </si>
  <si>
    <t>ERLOTINIB 100 mg.</t>
  </si>
  <si>
    <t>ERLOTINIB 150 mg.</t>
  </si>
  <si>
    <t>L01XE04</t>
  </si>
  <si>
    <t>SUNITINIB 25 mg</t>
  </si>
  <si>
    <t>SUNITINIB 50mg</t>
  </si>
  <si>
    <t>L01XE05</t>
  </si>
  <si>
    <t>SORAFENIB 200 mg</t>
  </si>
  <si>
    <t>L01XE06</t>
  </si>
  <si>
    <t>L01XE07</t>
  </si>
  <si>
    <t>L01XE08</t>
  </si>
  <si>
    <t>L01XE09</t>
  </si>
  <si>
    <t>L01XE10</t>
  </si>
  <si>
    <t>L01XE11</t>
  </si>
  <si>
    <t>PAZOPANIB 400 mg</t>
  </si>
  <si>
    <t>L01XE12</t>
  </si>
  <si>
    <t>L01XE15</t>
  </si>
  <si>
    <t>VEMURAFENIB 240 mg</t>
  </si>
  <si>
    <t>L01XE16</t>
  </si>
  <si>
    <t>CRIZOTINIB 250 mg</t>
  </si>
  <si>
    <t>L01XE17</t>
  </si>
  <si>
    <t>AXITINIB 5 mg</t>
  </si>
  <si>
    <t>L01XE23</t>
  </si>
  <si>
    <t>L01XX17</t>
  </si>
  <si>
    <t>TOPOTECAN 4 mg</t>
  </si>
  <si>
    <t>L01XX19</t>
  </si>
  <si>
    <t>IRINOTEKAN 20mg/ml 5ml</t>
  </si>
  <si>
    <t>L01XX41</t>
  </si>
  <si>
    <t>ERIBULIN 0.44 mg/ml - 2 ml</t>
  </si>
  <si>
    <t>L01XX43</t>
  </si>
  <si>
    <t>L01XX44</t>
  </si>
  <si>
    <t>AFLIBERCEPT 200 mg</t>
  </si>
  <si>
    <t>L02BB04</t>
  </si>
  <si>
    <t>ENZALUTAMIDЕ 40 mg</t>
  </si>
  <si>
    <t>L02BX03</t>
  </si>
  <si>
    <t>ABIRATERONE ACETATE 250 mg</t>
  </si>
  <si>
    <t>L03AA02</t>
  </si>
  <si>
    <t>FILGRASTIM 30 MU /0.5 ml</t>
  </si>
  <si>
    <t>L03AA13</t>
  </si>
  <si>
    <t>L03AA14</t>
  </si>
  <si>
    <t>L03AB04</t>
  </si>
  <si>
    <t>Interferon alfa-2a - 3 MIU</t>
  </si>
  <si>
    <t>L03AX16</t>
  </si>
  <si>
    <t>PLERIXAFOR 20mg/ml 1,2ml</t>
  </si>
  <si>
    <t>L04AA06</t>
  </si>
  <si>
    <t>Mycophenolic acid /Mycophenolate mofetil 250 mg</t>
  </si>
  <si>
    <t>L04AD02</t>
  </si>
  <si>
    <t>L04AD03</t>
  </si>
  <si>
    <t>L04AX03</t>
  </si>
  <si>
    <t>M05BA08</t>
  </si>
  <si>
    <t>ZOLEDRONIC ACID 4 mg</t>
  </si>
  <si>
    <t>M05BX04</t>
  </si>
  <si>
    <t>DENOSUMAB 120 mg</t>
  </si>
  <si>
    <t>V03AF03</t>
  </si>
  <si>
    <t>CALCIUM FOLINATE 100 mg</t>
  </si>
  <si>
    <t>L01BA04</t>
  </si>
  <si>
    <t>L01XX46</t>
  </si>
  <si>
    <t>Количество до (DDD)</t>
  </si>
  <si>
    <t>A11CC04</t>
  </si>
  <si>
    <t>пeрорална форма</t>
  </si>
  <si>
    <t>1 mcg</t>
  </si>
  <si>
    <t>B03XA01</t>
  </si>
  <si>
    <t>ERYTHROPOIETIN (ALFA, BETA, ZETA)</t>
  </si>
  <si>
    <t>1000 IU</t>
  </si>
  <si>
    <t>DARBEPOETIN ALFA</t>
  </si>
  <si>
    <t>4,5 mcg</t>
  </si>
  <si>
    <t>B03XA03</t>
  </si>
  <si>
    <t>Methoxy polyethylene glycol-epoetin beta</t>
  </si>
  <si>
    <t>4 mcg</t>
  </si>
  <si>
    <t>H05BX01</t>
  </si>
  <si>
    <t>CINACALCET</t>
  </si>
  <si>
    <t>60 mg</t>
  </si>
  <si>
    <t>V03AE02</t>
  </si>
  <si>
    <t>SEVELAMER</t>
  </si>
  <si>
    <t>6400 mg</t>
  </si>
  <si>
    <t>H05BX02</t>
  </si>
  <si>
    <t>PARICALCITOL</t>
  </si>
  <si>
    <t>2 mcg</t>
  </si>
  <si>
    <t>J07BC01</t>
  </si>
  <si>
    <t>Hepatitis B /rDNA/ vaccine /absorbed/ 20 mcg/1,0 ml</t>
  </si>
  <si>
    <t>TEYSUNO 15 mg</t>
  </si>
  <si>
    <t>L01XE13</t>
  </si>
  <si>
    <t>EVEROLIMUS 10 mg</t>
  </si>
  <si>
    <t>AXITINIB 1 mg</t>
  </si>
  <si>
    <t>TOPOTECAN 1 mg</t>
  </si>
  <si>
    <t>EPIRUBICIN 50 mg</t>
  </si>
  <si>
    <t>EPIRUBICIN 100 mg</t>
  </si>
  <si>
    <t>H01AB01</t>
  </si>
  <si>
    <t>TEMSIROLIMUS 30 mg</t>
  </si>
  <si>
    <t>ELTROMBOPAG 25 mg x 28</t>
  </si>
  <si>
    <t>В02ВХ05</t>
  </si>
  <si>
    <t xml:space="preserve">Мярка - DDD </t>
  </si>
  <si>
    <t xml:space="preserve">CALCITRIOL  </t>
  </si>
  <si>
    <t>SUNITINIB 12,5 mg</t>
  </si>
  <si>
    <t>THYROTROPIN ALFA</t>
  </si>
  <si>
    <t>Лекарствени продукти за хемодиализа</t>
  </si>
  <si>
    <t xml:space="preserve">Количество </t>
  </si>
  <si>
    <t>об. поз. №/ н.е.№</t>
  </si>
  <si>
    <t>DARBEPOETIN ALFA 300 mcg</t>
  </si>
  <si>
    <t>PEMETRAXED 500 mg</t>
  </si>
  <si>
    <t>PEMETRAXED 1000 mg</t>
  </si>
  <si>
    <t>OLAPANIB 50 mg</t>
  </si>
  <si>
    <t>CALCIUM FOLINATE 30 mg</t>
  </si>
  <si>
    <t>CALCIUM FOLINATE 50 mg</t>
  </si>
  <si>
    <t>LIPEGFILGRASTIM 6 mg /0,6 ml</t>
  </si>
  <si>
    <t>PEGFILGRASTIM 10 mg/ml</t>
  </si>
  <si>
    <t>NILOTINIB 150 mg</t>
  </si>
  <si>
    <t>NILOTINIB 200 mg</t>
  </si>
  <si>
    <t>LAPATINIB 250 mg х140</t>
  </si>
  <si>
    <t>DASATINIB 50 mg</t>
  </si>
  <si>
    <t>DOXORUBICIN HYDROCHLORIDE 50 mg NON LIPOSOMAL</t>
  </si>
  <si>
    <t>IDARUBICIN 10 mg</t>
  </si>
  <si>
    <t>IDARUBICIN 5 mg</t>
  </si>
  <si>
    <t>MITOXANTRONE 20 mg</t>
  </si>
  <si>
    <t>CARBOPLATIN 10 mg/ml 15ml</t>
  </si>
  <si>
    <t>GEMCITABINE  200 mg</t>
  </si>
  <si>
    <t>BENDAMUSTINE fl.100 mg</t>
  </si>
  <si>
    <t>CYCLOPHOSPHAMIDE 200 mg</t>
  </si>
  <si>
    <t>ROMIPLOSTIM 250 mcg</t>
  </si>
  <si>
    <t>IMATINIB 100 mg                   /за педиатрични пациенти - с Рh+ хронична миелоидна левкемия С 92.1; с остра лимфобластна левкемия         С 91.1/</t>
  </si>
  <si>
    <t>LIPOSOMAL CYTARABINE 50 mg</t>
  </si>
  <si>
    <t>CYTARABINE 50 mg/ml 20ml</t>
  </si>
  <si>
    <t>NELARABINE 5 mg/ml 50ml</t>
  </si>
  <si>
    <t>CLOFARABINE 1 mg/ml 20ml</t>
  </si>
  <si>
    <t>TRASTUZUMAB  ENTANSINE 100 mg / 5 ml</t>
  </si>
  <si>
    <t>TRASTUZUMAB ENTANSINE  160 mg / 8 ml</t>
  </si>
  <si>
    <t>РEMBROLIZUMAB 50 mg</t>
  </si>
  <si>
    <t>RAMUCIRUMAB 10mg/ml - 10 ml</t>
  </si>
  <si>
    <t>AFITINIB 30 мг</t>
  </si>
  <si>
    <t>AFITINIB 40 мг</t>
  </si>
  <si>
    <t>VANDETANIB  100 mg</t>
  </si>
  <si>
    <t>VANDETANIB 300 mg</t>
  </si>
  <si>
    <t xml:space="preserve">Стойност за опаковка, изчислена на база референтна стойност </t>
  </si>
  <si>
    <t>GEFITINIB 250 mg</t>
  </si>
  <si>
    <t>TACROLIMUS 0,5 mg</t>
  </si>
  <si>
    <t>TACROLIMUS 1mg</t>
  </si>
  <si>
    <t>METHOTREXATE 100 mg/ml - 10 ml</t>
  </si>
  <si>
    <r>
      <t xml:space="preserve">IMATINIB 100mg                   /за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(ГИСТ), с Код НЗОК LH278</t>
    </r>
  </si>
  <si>
    <r>
      <t xml:space="preserve">IMATINIB 100mg                   /за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(ГИСТ), с Код НЗОК LH279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</si>
  <si>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IMATINIB 100mg                   /за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(ГИСТ), с Код НЗОК LH280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</si>
  <si>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IMATINIB 100mg                   /за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(ГИСТ), с Код НЗОК LH281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</si>
  <si>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IMATINIB 100mg                   /за </t>
    </r>
    <r>
      <rPr>
        <b/>
        <sz val="12"/>
        <rFont val="Times New Roman"/>
        <family val="1"/>
        <charset val="204"/>
      </rPr>
      <t xml:space="preserve">С 44 </t>
    </r>
    <r>
      <rPr>
        <sz val="12"/>
        <rFont val="Times New Roman"/>
        <family val="1"/>
        <charset val="204"/>
      </rPr>
      <t xml:space="preserve">(други злокач. на кожа); за </t>
    </r>
    <r>
      <rPr>
        <b/>
        <sz val="12"/>
        <rFont val="Times New Roman"/>
        <family val="1"/>
        <charset val="204"/>
      </rPr>
      <t xml:space="preserve">C 16 </t>
    </r>
    <r>
      <rPr>
        <sz val="12"/>
        <rFont val="Times New Roman"/>
        <family val="1"/>
        <charset val="204"/>
      </rPr>
      <t>(ГИСТ), с Код НЗОК LH282</t>
    </r>
    <r>
      <rPr>
        <sz val="11"/>
        <color theme="1"/>
        <rFont val="Calibri"/>
        <family val="2"/>
        <charset val="204"/>
        <scheme val="minor"/>
      </rPr>
      <t/>
    </r>
  </si>
  <si>
    <t xml:space="preserve">MERCAPTOPURINE </t>
  </si>
  <si>
    <t>DABRAFENIB 75 mg</t>
  </si>
  <si>
    <t>VISMODEGIB  150 mg</t>
  </si>
  <si>
    <t>РАЗДЕЛ ХІ. Техническа спецификация</t>
  </si>
  <si>
    <t xml:space="preserve">Прогнозна стойност с ДДС, изчислена на база референтна стойност         </t>
  </si>
  <si>
    <t>Лекарствени продукти за онкологични заболявания</t>
  </si>
  <si>
    <t xml:space="preserve">          Прогнозни стойности ∑:</t>
  </si>
  <si>
    <t xml:space="preserve">Прогнозна стойност с ДДС за 12 месеца       </t>
  </si>
  <si>
    <t xml:space="preserve">Прогнозна стойност без ДДС    за 16 месеца    </t>
  </si>
  <si>
    <t xml:space="preserve">Прогнозна стойност без ДДС,   изчислена на база референтна стойност, за 12 месеца     </t>
  </si>
  <si>
    <t xml:space="preserve">Прогнозна стойност без ДДС,   изчислена на база референтна стойност, за 16 месеца      </t>
  </si>
  <si>
    <t xml:space="preserve">Прогнозна стойност без ДДС  </t>
  </si>
</sst>
</file>

<file path=xl/styles.xml><?xml version="1.0" encoding="utf-8"?>
<styleSheet xmlns="http://schemas.openxmlformats.org/spreadsheetml/2006/main">
  <numFmts count="4">
    <numFmt numFmtId="164" formatCode="##0"/>
    <numFmt numFmtId="165" formatCode="0.00000"/>
    <numFmt numFmtId="166" formatCode="0.0"/>
    <numFmt numFmtId="167" formatCode="#,##0.00000"/>
  </numFmts>
  <fonts count="13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3" fillId="0" borderId="0"/>
  </cellStyleXfs>
  <cellXfs count="160">
    <xf numFmtId="0" fontId="0" fillId="0" borderId="0" xfId="0"/>
    <xf numFmtId="0" fontId="0" fillId="0" borderId="0" xfId="0" applyFill="1"/>
    <xf numFmtId="0" fontId="9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67" fontId="5" fillId="0" borderId="15" xfId="3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 applyProtection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2" fontId="12" fillId="0" borderId="8" xfId="0" applyNumberFormat="1" applyFont="1" applyBorder="1"/>
    <xf numFmtId="2" fontId="5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10" fillId="4" borderId="28" xfId="0" applyNumberFormat="1" applyFont="1" applyFill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/>
    </xf>
    <xf numFmtId="2" fontId="0" fillId="2" borderId="28" xfId="0" applyNumberFormat="1" applyFill="1" applyBorder="1"/>
    <xf numFmtId="2" fontId="4" fillId="0" borderId="30" xfId="0" applyNumberFormat="1" applyFont="1" applyBorder="1"/>
    <xf numFmtId="2" fontId="4" fillId="0" borderId="31" xfId="0" applyNumberFormat="1" applyFont="1" applyBorder="1"/>
    <xf numFmtId="2" fontId="4" fillId="0" borderId="32" xfId="0" applyNumberFormat="1" applyFont="1" applyBorder="1"/>
    <xf numFmtId="2" fontId="4" fillId="0" borderId="33" xfId="0" applyNumberFormat="1" applyFont="1" applyBorder="1"/>
    <xf numFmtId="2" fontId="4" fillId="0" borderId="34" xfId="0" applyNumberFormat="1" applyFont="1" applyBorder="1"/>
    <xf numFmtId="2" fontId="4" fillId="2" borderId="28" xfId="0" applyNumberFormat="1" applyFont="1" applyFill="1" applyBorder="1"/>
    <xf numFmtId="0" fontId="10" fillId="4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 applyProtection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165" fontId="5" fillId="0" borderId="35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165" fontId="5" fillId="0" borderId="36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4" fillId="0" borderId="23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vertical="center" wrapText="1"/>
    </xf>
    <xf numFmtId="0" fontId="4" fillId="0" borderId="38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left" wrapText="1"/>
    </xf>
    <xf numFmtId="0" fontId="4" fillId="0" borderId="43" xfId="0" applyFont="1" applyFill="1" applyBorder="1"/>
    <xf numFmtId="0" fontId="5" fillId="0" borderId="24" xfId="0" applyFont="1" applyFill="1" applyBorder="1"/>
    <xf numFmtId="2" fontId="5" fillId="0" borderId="36" xfId="0" applyNumberFormat="1" applyFont="1" applyFill="1" applyBorder="1" applyAlignment="1">
      <alignment horizontal="center" vertical="center" wrapText="1"/>
    </xf>
    <xf numFmtId="165" fontId="5" fillId="0" borderId="22" xfId="1" applyNumberFormat="1" applyFont="1" applyFill="1" applyBorder="1" applyAlignment="1" applyProtection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">
    <cellStyle name="Explanatory Text" xfId="1" builtinId="53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topLeftCell="B115" workbookViewId="0">
      <selection activeCell="O118" sqref="O118"/>
    </sheetView>
  </sheetViews>
  <sheetFormatPr defaultRowHeight="15.75"/>
  <cols>
    <col min="1" max="1" width="5.85546875" style="10" customWidth="1"/>
    <col min="2" max="2" width="11.85546875" style="14" customWidth="1"/>
    <col min="3" max="3" width="32.85546875" style="10" customWidth="1"/>
    <col min="4" max="4" width="16.42578125" style="11" customWidth="1"/>
    <col min="5" max="5" width="9.85546875" style="11" customWidth="1"/>
    <col min="6" max="6" width="8.5703125" style="12" customWidth="1"/>
    <col min="7" max="7" width="13.140625" style="13" customWidth="1"/>
    <col min="8" max="8" width="15.140625" style="13" customWidth="1"/>
    <col min="9" max="9" width="13.140625" style="15" hidden="1" customWidth="1"/>
    <col min="10" max="10" width="13.5703125" style="15" customWidth="1"/>
    <col min="11" max="11" width="13.140625" style="35" hidden="1" customWidth="1"/>
    <col min="12" max="1017" width="8.7109375"/>
  </cols>
  <sheetData>
    <row r="1" spans="1:11" ht="27" customHeight="1"/>
    <row r="2" spans="1:11" ht="44.25" customHeight="1">
      <c r="C2" s="22" t="s">
        <v>230</v>
      </c>
      <c r="D2" s="23"/>
      <c r="E2" s="24"/>
    </row>
    <row r="3" spans="1:11" ht="31.5" customHeight="1" thickBot="1">
      <c r="B3" s="10"/>
      <c r="C3" s="8"/>
    </row>
    <row r="4" spans="1:11" ht="102" customHeight="1" thickBot="1">
      <c r="A4" s="82" t="s">
        <v>182</v>
      </c>
      <c r="B4" s="110" t="s">
        <v>0</v>
      </c>
      <c r="C4" s="28" t="s">
        <v>1</v>
      </c>
      <c r="D4" s="29" t="s">
        <v>2</v>
      </c>
      <c r="E4" s="30" t="s">
        <v>3</v>
      </c>
      <c r="F4" s="30" t="s">
        <v>181</v>
      </c>
      <c r="G4" s="31" t="s">
        <v>4</v>
      </c>
      <c r="H4" s="32" t="s">
        <v>217</v>
      </c>
      <c r="I4" s="33" t="s">
        <v>234</v>
      </c>
      <c r="J4" s="34" t="s">
        <v>238</v>
      </c>
      <c r="K4" s="101" t="s">
        <v>235</v>
      </c>
    </row>
    <row r="5" spans="1:11" ht="16.5" thickBot="1">
      <c r="A5" s="83">
        <v>1</v>
      </c>
      <c r="B5" s="111">
        <v>2</v>
      </c>
      <c r="C5" s="4">
        <v>3</v>
      </c>
      <c r="D5" s="5">
        <v>4</v>
      </c>
      <c r="E5" s="6">
        <v>5</v>
      </c>
      <c r="F5" s="6">
        <v>6</v>
      </c>
      <c r="G5" s="7">
        <v>7</v>
      </c>
      <c r="H5" s="3">
        <v>8</v>
      </c>
      <c r="I5" s="20">
        <v>9</v>
      </c>
      <c r="J5" s="112">
        <v>9</v>
      </c>
      <c r="K5" s="102">
        <v>10</v>
      </c>
    </row>
    <row r="6" spans="1:11" ht="32.25" thickBot="1">
      <c r="A6" s="84">
        <v>1</v>
      </c>
      <c r="B6" s="113"/>
      <c r="C6" s="40" t="s">
        <v>232</v>
      </c>
      <c r="D6" s="25"/>
      <c r="E6" s="26"/>
      <c r="F6" s="25"/>
      <c r="G6" s="27"/>
      <c r="H6" s="41"/>
      <c r="I6" s="42"/>
      <c r="J6" s="114"/>
      <c r="K6" s="103"/>
    </row>
    <row r="7" spans="1:11" ht="31.5">
      <c r="A7" s="85">
        <v>1</v>
      </c>
      <c r="B7" s="36" t="s">
        <v>5</v>
      </c>
      <c r="C7" s="37" t="s">
        <v>203</v>
      </c>
      <c r="D7" s="38" t="s">
        <v>6</v>
      </c>
      <c r="E7" s="38" t="s">
        <v>7</v>
      </c>
      <c r="F7" s="16">
        <v>10</v>
      </c>
      <c r="G7" s="39">
        <v>145.73469</v>
      </c>
      <c r="H7" s="54">
        <v>1213.97</v>
      </c>
      <c r="I7" s="55">
        <f>H7*F7</f>
        <v>12139.7</v>
      </c>
      <c r="J7" s="115">
        <f>I7/1.2</f>
        <v>10116.416666666668</v>
      </c>
      <c r="K7" s="104">
        <f>J7/12*16</f>
        <v>13488.555555555557</v>
      </c>
    </row>
    <row r="8" spans="1:11" ht="31.5">
      <c r="A8" s="86">
        <v>2</v>
      </c>
      <c r="B8" s="73" t="s">
        <v>9</v>
      </c>
      <c r="C8" s="68" t="s">
        <v>10</v>
      </c>
      <c r="D8" s="67" t="s">
        <v>6</v>
      </c>
      <c r="E8" s="67" t="s">
        <v>7</v>
      </c>
      <c r="F8" s="69">
        <v>180</v>
      </c>
      <c r="G8" s="70">
        <v>48.853929999999998</v>
      </c>
      <c r="H8" s="71">
        <v>2093.7399999999998</v>
      </c>
      <c r="I8" s="72">
        <f>F8*H8</f>
        <v>376873.19999999995</v>
      </c>
      <c r="J8" s="116">
        <f t="shared" ref="J8:J71" si="0">I8/1.2</f>
        <v>314061</v>
      </c>
      <c r="K8" s="105">
        <f t="shared" ref="K8:K71" si="1">J8/12*16</f>
        <v>418748</v>
      </c>
    </row>
    <row r="9" spans="1:11" ht="31.5">
      <c r="A9" s="87">
        <v>3</v>
      </c>
      <c r="B9" s="117" t="s">
        <v>11</v>
      </c>
      <c r="C9" s="74" t="s">
        <v>202</v>
      </c>
      <c r="D9" s="75" t="s">
        <v>6</v>
      </c>
      <c r="E9" s="67" t="s">
        <v>7</v>
      </c>
      <c r="F9" s="69">
        <v>5000</v>
      </c>
      <c r="G9" s="70">
        <v>2.5870000000000001E-2</v>
      </c>
      <c r="H9" s="71">
        <v>51.74</v>
      </c>
      <c r="I9" s="72">
        <f t="shared" ref="I9:I72" si="2">F9*H9</f>
        <v>258700</v>
      </c>
      <c r="J9" s="116">
        <f t="shared" si="0"/>
        <v>215583.33333333334</v>
      </c>
      <c r="K9" s="105">
        <f t="shared" si="1"/>
        <v>287444.44444444444</v>
      </c>
    </row>
    <row r="10" spans="1:11" ht="31.5">
      <c r="A10" s="87">
        <v>4</v>
      </c>
      <c r="B10" s="73" t="s">
        <v>12</v>
      </c>
      <c r="C10" s="68" t="s">
        <v>13</v>
      </c>
      <c r="D10" s="67" t="s">
        <v>6</v>
      </c>
      <c r="E10" s="67" t="s">
        <v>7</v>
      </c>
      <c r="F10" s="69">
        <v>1000</v>
      </c>
      <c r="G10" s="70">
        <v>4.7210000000000002E-2</v>
      </c>
      <c r="H10" s="71">
        <v>47.21</v>
      </c>
      <c r="I10" s="72">
        <f t="shared" si="2"/>
        <v>47210</v>
      </c>
      <c r="J10" s="116">
        <f t="shared" si="0"/>
        <v>39341.666666666672</v>
      </c>
      <c r="K10" s="105">
        <f t="shared" si="1"/>
        <v>52455.555555555562</v>
      </c>
    </row>
    <row r="11" spans="1:11" ht="31.5">
      <c r="A11" s="88">
        <v>5</v>
      </c>
      <c r="B11" s="76" t="s">
        <v>14</v>
      </c>
      <c r="C11" s="74" t="s">
        <v>201</v>
      </c>
      <c r="D11" s="67" t="s">
        <v>6</v>
      </c>
      <c r="E11" s="67" t="s">
        <v>7</v>
      </c>
      <c r="F11" s="69">
        <v>50</v>
      </c>
      <c r="G11" s="70">
        <v>4.2433399999999999</v>
      </c>
      <c r="H11" s="71">
        <v>2121.67</v>
      </c>
      <c r="I11" s="72">
        <f t="shared" si="2"/>
        <v>106083.5</v>
      </c>
      <c r="J11" s="116">
        <f t="shared" si="0"/>
        <v>88402.916666666672</v>
      </c>
      <c r="K11" s="105">
        <f t="shared" si="1"/>
        <v>117870.55555555556</v>
      </c>
    </row>
    <row r="12" spans="1:11" ht="31.5" customHeight="1">
      <c r="A12" s="87">
        <v>6</v>
      </c>
      <c r="B12" s="73" t="s">
        <v>15</v>
      </c>
      <c r="C12" s="68" t="s">
        <v>16</v>
      </c>
      <c r="D12" s="67" t="s">
        <v>17</v>
      </c>
      <c r="E12" s="67" t="s">
        <v>18</v>
      </c>
      <c r="F12" s="69">
        <v>700</v>
      </c>
      <c r="G12" s="70">
        <v>0.28767999999999999</v>
      </c>
      <c r="H12" s="71">
        <v>143.84</v>
      </c>
      <c r="I12" s="72">
        <f t="shared" si="2"/>
        <v>100688</v>
      </c>
      <c r="J12" s="116">
        <f t="shared" si="0"/>
        <v>83906.666666666672</v>
      </c>
      <c r="K12" s="105">
        <f t="shared" si="1"/>
        <v>111875.55555555556</v>
      </c>
    </row>
    <row r="13" spans="1:11" ht="31.5" customHeight="1">
      <c r="A13" s="88">
        <v>7</v>
      </c>
      <c r="B13" s="118" t="s">
        <v>19</v>
      </c>
      <c r="C13" s="74" t="s">
        <v>227</v>
      </c>
      <c r="D13" s="67" t="s">
        <v>17</v>
      </c>
      <c r="E13" s="67" t="s">
        <v>18</v>
      </c>
      <c r="F13" s="69">
        <v>400</v>
      </c>
      <c r="G13" s="70">
        <v>0.10152</v>
      </c>
      <c r="H13" s="71">
        <v>126.9</v>
      </c>
      <c r="I13" s="72">
        <f t="shared" si="2"/>
        <v>50760</v>
      </c>
      <c r="J13" s="116">
        <f t="shared" si="0"/>
        <v>42300</v>
      </c>
      <c r="K13" s="105">
        <f t="shared" si="1"/>
        <v>56400</v>
      </c>
    </row>
    <row r="14" spans="1:11" ht="31.5">
      <c r="A14" s="88">
        <v>8</v>
      </c>
      <c r="B14" s="76" t="s">
        <v>20</v>
      </c>
      <c r="C14" s="74" t="s">
        <v>21</v>
      </c>
      <c r="D14" s="67" t="s">
        <v>6</v>
      </c>
      <c r="E14" s="67" t="s">
        <v>7</v>
      </c>
      <c r="F14" s="69">
        <v>60</v>
      </c>
      <c r="G14" s="70">
        <v>2.4296000000000002</v>
      </c>
      <c r="H14" s="71">
        <v>121.48</v>
      </c>
      <c r="I14" s="77">
        <f t="shared" si="2"/>
        <v>7288.8</v>
      </c>
      <c r="J14" s="116">
        <f t="shared" si="0"/>
        <v>6074</v>
      </c>
      <c r="K14" s="105">
        <f t="shared" si="1"/>
        <v>8098.666666666667</v>
      </c>
    </row>
    <row r="15" spans="1:11" ht="31.5">
      <c r="A15" s="88">
        <v>9</v>
      </c>
      <c r="B15" s="76" t="s">
        <v>22</v>
      </c>
      <c r="C15" s="74" t="s">
        <v>208</v>
      </c>
      <c r="D15" s="67" t="s">
        <v>6</v>
      </c>
      <c r="E15" s="67" t="s">
        <v>7</v>
      </c>
      <c r="F15" s="69">
        <v>50</v>
      </c>
      <c r="G15" s="70">
        <v>159.804</v>
      </c>
      <c r="H15" s="71">
        <v>3196.08</v>
      </c>
      <c r="I15" s="77">
        <f t="shared" si="2"/>
        <v>159804</v>
      </c>
      <c r="J15" s="116">
        <f t="shared" si="0"/>
        <v>133170</v>
      </c>
      <c r="K15" s="105">
        <f t="shared" si="1"/>
        <v>177560</v>
      </c>
    </row>
    <row r="16" spans="1:11" ht="32.25" thickBot="1">
      <c r="A16" s="89">
        <v>10</v>
      </c>
      <c r="B16" s="78" t="s">
        <v>23</v>
      </c>
      <c r="C16" s="79" t="s">
        <v>207</v>
      </c>
      <c r="D16" s="18" t="s">
        <v>6</v>
      </c>
      <c r="E16" s="18" t="s">
        <v>7</v>
      </c>
      <c r="F16" s="17">
        <v>100</v>
      </c>
      <c r="G16" s="80">
        <v>6437.6101699999999</v>
      </c>
      <c r="H16" s="81">
        <v>3798.19</v>
      </c>
      <c r="I16" s="65">
        <f t="shared" si="2"/>
        <v>379819</v>
      </c>
      <c r="J16" s="119">
        <f t="shared" si="0"/>
        <v>316515.83333333337</v>
      </c>
      <c r="K16" s="106">
        <f t="shared" si="1"/>
        <v>422021.11111111118</v>
      </c>
    </row>
    <row r="17" spans="1:11" ht="31.5">
      <c r="A17" s="85">
        <v>11</v>
      </c>
      <c r="B17" s="36" t="s">
        <v>24</v>
      </c>
      <c r="C17" s="37" t="s">
        <v>206</v>
      </c>
      <c r="D17" s="38" t="s">
        <v>6</v>
      </c>
      <c r="E17" s="38" t="s">
        <v>7</v>
      </c>
      <c r="F17" s="16">
        <v>1000</v>
      </c>
      <c r="G17" s="39">
        <v>3.764E-2</v>
      </c>
      <c r="H17" s="54">
        <v>37.64</v>
      </c>
      <c r="I17" s="45">
        <f t="shared" si="2"/>
        <v>37640</v>
      </c>
      <c r="J17" s="115">
        <f t="shared" si="0"/>
        <v>31366.666666666668</v>
      </c>
      <c r="K17" s="107">
        <f t="shared" si="1"/>
        <v>41822.222222222226</v>
      </c>
    </row>
    <row r="18" spans="1:11" ht="31.5">
      <c r="A18" s="88">
        <v>12</v>
      </c>
      <c r="B18" s="76" t="s">
        <v>24</v>
      </c>
      <c r="C18" s="74" t="s">
        <v>205</v>
      </c>
      <c r="D18" s="67" t="s">
        <v>6</v>
      </c>
      <c r="E18" s="67" t="s">
        <v>7</v>
      </c>
      <c r="F18" s="69">
        <v>10</v>
      </c>
      <c r="G18" s="70">
        <v>71.749600000000001</v>
      </c>
      <c r="H18" s="71">
        <v>3587.48</v>
      </c>
      <c r="I18" s="77">
        <f t="shared" si="2"/>
        <v>35874.800000000003</v>
      </c>
      <c r="J18" s="116">
        <f t="shared" si="0"/>
        <v>29895.666666666672</v>
      </c>
      <c r="K18" s="105">
        <f t="shared" si="1"/>
        <v>39860.888888888898</v>
      </c>
    </row>
    <row r="19" spans="1:11" ht="31.5">
      <c r="A19" s="87">
        <v>13</v>
      </c>
      <c r="B19" s="73" t="s">
        <v>25</v>
      </c>
      <c r="C19" s="68" t="s">
        <v>27</v>
      </c>
      <c r="D19" s="67" t="s">
        <v>6</v>
      </c>
      <c r="E19" s="67" t="s">
        <v>7</v>
      </c>
      <c r="F19" s="69">
        <v>10300</v>
      </c>
      <c r="G19" s="70">
        <v>5.0200000000000002E-3</v>
      </c>
      <c r="H19" s="71">
        <v>5.0199999999999996</v>
      </c>
      <c r="I19" s="77">
        <f t="shared" si="2"/>
        <v>51705.999999999993</v>
      </c>
      <c r="J19" s="116">
        <f t="shared" si="0"/>
        <v>43088.333333333328</v>
      </c>
      <c r="K19" s="105">
        <f t="shared" si="1"/>
        <v>57451.111111111102</v>
      </c>
    </row>
    <row r="20" spans="1:11" ht="31.5">
      <c r="A20" s="87">
        <v>14</v>
      </c>
      <c r="B20" s="73" t="s">
        <v>28</v>
      </c>
      <c r="C20" s="68" t="s">
        <v>29</v>
      </c>
      <c r="D20" s="67" t="s">
        <v>6</v>
      </c>
      <c r="E20" s="67" t="s">
        <v>7</v>
      </c>
      <c r="F20" s="69">
        <v>540</v>
      </c>
      <c r="G20" s="70">
        <v>3.9100000000000003E-2</v>
      </c>
      <c r="H20" s="71">
        <v>39.1</v>
      </c>
      <c r="I20" s="77">
        <f t="shared" si="2"/>
        <v>21114</v>
      </c>
      <c r="J20" s="116">
        <f t="shared" si="0"/>
        <v>17595</v>
      </c>
      <c r="K20" s="105">
        <f t="shared" si="1"/>
        <v>23460</v>
      </c>
    </row>
    <row r="21" spans="1:11" ht="30" customHeight="1">
      <c r="A21" s="87">
        <v>15</v>
      </c>
      <c r="B21" s="73" t="s">
        <v>28</v>
      </c>
      <c r="C21" s="68" t="s">
        <v>30</v>
      </c>
      <c r="D21" s="67" t="s">
        <v>6</v>
      </c>
      <c r="E21" s="67" t="s">
        <v>7</v>
      </c>
      <c r="F21" s="69">
        <v>150</v>
      </c>
      <c r="G21" s="70">
        <v>3.9100000000000003E-2</v>
      </c>
      <c r="H21" s="71">
        <v>78.2</v>
      </c>
      <c r="I21" s="77">
        <f t="shared" si="2"/>
        <v>11730</v>
      </c>
      <c r="J21" s="116">
        <f t="shared" si="0"/>
        <v>9775</v>
      </c>
      <c r="K21" s="105">
        <f t="shared" si="1"/>
        <v>13033.333333333334</v>
      </c>
    </row>
    <row r="22" spans="1:11" ht="30" customHeight="1">
      <c r="A22" s="88">
        <v>16</v>
      </c>
      <c r="B22" s="76" t="s">
        <v>28</v>
      </c>
      <c r="C22" s="74" t="s">
        <v>200</v>
      </c>
      <c r="D22" s="67" t="s">
        <v>6</v>
      </c>
      <c r="E22" s="67" t="s">
        <v>7</v>
      </c>
      <c r="F22" s="69">
        <v>100</v>
      </c>
      <c r="G22" s="70">
        <v>3.9100000000000003E-2</v>
      </c>
      <c r="H22" s="71">
        <v>7.82</v>
      </c>
      <c r="I22" s="77">
        <f t="shared" si="2"/>
        <v>782</v>
      </c>
      <c r="J22" s="116">
        <f t="shared" si="0"/>
        <v>651.66666666666674</v>
      </c>
      <c r="K22" s="105">
        <f t="shared" si="1"/>
        <v>868.88888888888903</v>
      </c>
    </row>
    <row r="23" spans="1:11" ht="30" customHeight="1">
      <c r="A23" s="87">
        <v>17</v>
      </c>
      <c r="B23" s="73" t="s">
        <v>31</v>
      </c>
      <c r="C23" s="68" t="s">
        <v>32</v>
      </c>
      <c r="D23" s="75" t="s">
        <v>17</v>
      </c>
      <c r="E23" s="67" t="s">
        <v>18</v>
      </c>
      <c r="F23" s="69">
        <v>134</v>
      </c>
      <c r="G23" s="70">
        <v>1.8500000000000001E-3</v>
      </c>
      <c r="H23" s="71">
        <v>111.11</v>
      </c>
      <c r="I23" s="72">
        <f t="shared" si="2"/>
        <v>14888.74</v>
      </c>
      <c r="J23" s="116">
        <f t="shared" si="0"/>
        <v>12407.283333333333</v>
      </c>
      <c r="K23" s="105">
        <f t="shared" si="1"/>
        <v>16543.044444444444</v>
      </c>
    </row>
    <row r="24" spans="1:11" ht="30" customHeight="1">
      <c r="A24" s="87">
        <v>18</v>
      </c>
      <c r="B24" s="120" t="s">
        <v>33</v>
      </c>
      <c r="C24" s="121" t="s">
        <v>34</v>
      </c>
      <c r="D24" s="67" t="s">
        <v>17</v>
      </c>
      <c r="E24" s="67" t="s">
        <v>18</v>
      </c>
      <c r="F24" s="67">
        <v>36</v>
      </c>
      <c r="G24" s="70">
        <v>7.7369000000000003</v>
      </c>
      <c r="H24" s="71">
        <v>649.9</v>
      </c>
      <c r="I24" s="72">
        <f t="shared" si="2"/>
        <v>23396.399999999998</v>
      </c>
      <c r="J24" s="116">
        <f t="shared" si="0"/>
        <v>19497</v>
      </c>
      <c r="K24" s="105">
        <f t="shared" si="1"/>
        <v>25996</v>
      </c>
    </row>
    <row r="25" spans="1:11" ht="30" customHeight="1">
      <c r="A25" s="87">
        <v>19</v>
      </c>
      <c r="B25" s="120" t="s">
        <v>33</v>
      </c>
      <c r="C25" s="121" t="s">
        <v>165</v>
      </c>
      <c r="D25" s="67" t="s">
        <v>17</v>
      </c>
      <c r="E25" s="67" t="s">
        <v>18</v>
      </c>
      <c r="F25" s="67">
        <v>12</v>
      </c>
      <c r="G25" s="70">
        <v>5.8534100000000002</v>
      </c>
      <c r="H25" s="71">
        <v>737.53</v>
      </c>
      <c r="I25" s="72">
        <f t="shared" si="2"/>
        <v>8850.36</v>
      </c>
      <c r="J25" s="116">
        <f t="shared" si="0"/>
        <v>7375.3000000000011</v>
      </c>
      <c r="K25" s="105">
        <f t="shared" si="1"/>
        <v>9833.7333333333354</v>
      </c>
    </row>
    <row r="26" spans="1:11" ht="30" customHeight="1">
      <c r="A26" s="87">
        <v>21</v>
      </c>
      <c r="B26" s="73" t="s">
        <v>36</v>
      </c>
      <c r="C26" s="68" t="s">
        <v>37</v>
      </c>
      <c r="D26" s="67" t="s">
        <v>6</v>
      </c>
      <c r="E26" s="67" t="s">
        <v>7</v>
      </c>
      <c r="F26" s="69">
        <v>174</v>
      </c>
      <c r="G26" s="70">
        <v>1.9550000000000001</v>
      </c>
      <c r="H26" s="71">
        <v>19.55</v>
      </c>
      <c r="I26" s="72">
        <f t="shared" si="2"/>
        <v>3401.7000000000003</v>
      </c>
      <c r="J26" s="116">
        <f t="shared" si="0"/>
        <v>2834.7500000000005</v>
      </c>
      <c r="K26" s="105">
        <f t="shared" si="1"/>
        <v>3779.6666666666674</v>
      </c>
    </row>
    <row r="27" spans="1:11" ht="31.5">
      <c r="A27" s="90">
        <v>22</v>
      </c>
      <c r="B27" s="73" t="s">
        <v>38</v>
      </c>
      <c r="C27" s="68" t="s">
        <v>39</v>
      </c>
      <c r="D27" s="67" t="s">
        <v>6</v>
      </c>
      <c r="E27" s="67" t="s">
        <v>7</v>
      </c>
      <c r="F27" s="69">
        <v>1500</v>
      </c>
      <c r="G27" s="70">
        <v>9.9600000000000009</v>
      </c>
      <c r="H27" s="71">
        <v>9.9600000000000009</v>
      </c>
      <c r="I27" s="72">
        <f t="shared" si="2"/>
        <v>14940.000000000002</v>
      </c>
      <c r="J27" s="116">
        <f t="shared" si="0"/>
        <v>12450.000000000002</v>
      </c>
      <c r="K27" s="105">
        <f t="shared" si="1"/>
        <v>16600.000000000004</v>
      </c>
    </row>
    <row r="28" spans="1:11" ht="31.5">
      <c r="A28" s="87">
        <v>23</v>
      </c>
      <c r="B28" s="73" t="s">
        <v>40</v>
      </c>
      <c r="C28" s="68" t="s">
        <v>41</v>
      </c>
      <c r="D28" s="67" t="s">
        <v>6</v>
      </c>
      <c r="E28" s="67" t="s">
        <v>7</v>
      </c>
      <c r="F28" s="69">
        <v>130</v>
      </c>
      <c r="G28" s="70">
        <v>1.2478</v>
      </c>
      <c r="H28" s="71">
        <v>62.39</v>
      </c>
      <c r="I28" s="72">
        <f t="shared" si="2"/>
        <v>8110.7</v>
      </c>
      <c r="J28" s="116">
        <f t="shared" si="0"/>
        <v>6758.916666666667</v>
      </c>
      <c r="K28" s="105">
        <f t="shared" si="1"/>
        <v>9011.8888888888887</v>
      </c>
    </row>
    <row r="29" spans="1:11" s="2" customFormat="1" ht="30.75" customHeight="1">
      <c r="A29" s="87">
        <v>24</v>
      </c>
      <c r="B29" s="73" t="s">
        <v>42</v>
      </c>
      <c r="C29" s="68" t="s">
        <v>43</v>
      </c>
      <c r="D29" s="67" t="s">
        <v>6</v>
      </c>
      <c r="E29" s="67" t="s">
        <v>7</v>
      </c>
      <c r="F29" s="69">
        <v>100</v>
      </c>
      <c r="G29" s="70">
        <v>0.22017</v>
      </c>
      <c r="H29" s="71">
        <v>22.02</v>
      </c>
      <c r="I29" s="72">
        <f t="shared" si="2"/>
        <v>2202</v>
      </c>
      <c r="J29" s="116">
        <f t="shared" si="0"/>
        <v>1835</v>
      </c>
      <c r="K29" s="105">
        <f t="shared" si="1"/>
        <v>2446.6666666666665</v>
      </c>
    </row>
    <row r="30" spans="1:11" ht="31.5">
      <c r="A30" s="87">
        <v>25</v>
      </c>
      <c r="B30" s="73" t="s">
        <v>42</v>
      </c>
      <c r="C30" s="68" t="s">
        <v>44</v>
      </c>
      <c r="D30" s="67" t="s">
        <v>6</v>
      </c>
      <c r="E30" s="67" t="s">
        <v>7</v>
      </c>
      <c r="F30" s="69">
        <v>400</v>
      </c>
      <c r="G30" s="70">
        <v>0.22017</v>
      </c>
      <c r="H30" s="71">
        <v>66.05</v>
      </c>
      <c r="I30" s="72">
        <f t="shared" si="2"/>
        <v>26420</v>
      </c>
      <c r="J30" s="116">
        <f t="shared" si="0"/>
        <v>22016.666666666668</v>
      </c>
      <c r="K30" s="105">
        <f t="shared" si="1"/>
        <v>29355.555555555558</v>
      </c>
    </row>
    <row r="31" spans="1:11" ht="31.5">
      <c r="A31" s="88">
        <v>26</v>
      </c>
      <c r="B31" s="76" t="s">
        <v>42</v>
      </c>
      <c r="C31" s="74" t="s">
        <v>45</v>
      </c>
      <c r="D31" s="67" t="s">
        <v>6</v>
      </c>
      <c r="E31" s="67" t="s">
        <v>7</v>
      </c>
      <c r="F31" s="69">
        <v>100</v>
      </c>
      <c r="G31" s="122">
        <v>0.22017</v>
      </c>
      <c r="H31" s="123">
        <v>6.61</v>
      </c>
      <c r="I31" s="72">
        <f t="shared" si="2"/>
        <v>661</v>
      </c>
      <c r="J31" s="116">
        <f t="shared" si="0"/>
        <v>550.83333333333337</v>
      </c>
      <c r="K31" s="105">
        <f t="shared" si="1"/>
        <v>734.44444444444446</v>
      </c>
    </row>
    <row r="32" spans="1:11" ht="31.5">
      <c r="A32" s="87">
        <v>27</v>
      </c>
      <c r="B32" s="73" t="s">
        <v>46</v>
      </c>
      <c r="C32" s="68" t="s">
        <v>47</v>
      </c>
      <c r="D32" s="67" t="s">
        <v>6</v>
      </c>
      <c r="E32" s="67" t="s">
        <v>7</v>
      </c>
      <c r="F32" s="69">
        <v>500</v>
      </c>
      <c r="G32" s="122">
        <v>0.97499999999999998</v>
      </c>
      <c r="H32" s="123">
        <v>78</v>
      </c>
      <c r="I32" s="72">
        <f t="shared" si="2"/>
        <v>39000</v>
      </c>
      <c r="J32" s="116">
        <f t="shared" si="0"/>
        <v>32500</v>
      </c>
      <c r="K32" s="105">
        <f t="shared" si="1"/>
        <v>43333.333333333336</v>
      </c>
    </row>
    <row r="33" spans="1:11" ht="31.5">
      <c r="A33" s="87">
        <v>28</v>
      </c>
      <c r="B33" s="73" t="s">
        <v>46</v>
      </c>
      <c r="C33" s="68" t="s">
        <v>48</v>
      </c>
      <c r="D33" s="67" t="s">
        <v>6</v>
      </c>
      <c r="E33" s="67" t="s">
        <v>7</v>
      </c>
      <c r="F33" s="69">
        <v>200</v>
      </c>
      <c r="G33" s="122">
        <v>0.97499999999999998</v>
      </c>
      <c r="H33" s="123">
        <v>156</v>
      </c>
      <c r="I33" s="72">
        <f t="shared" si="2"/>
        <v>31200</v>
      </c>
      <c r="J33" s="116">
        <f t="shared" si="0"/>
        <v>26000</v>
      </c>
      <c r="K33" s="105">
        <f t="shared" si="1"/>
        <v>34666.666666666664</v>
      </c>
    </row>
    <row r="34" spans="1:11" s="1" customFormat="1" ht="31.5">
      <c r="A34" s="87">
        <v>29</v>
      </c>
      <c r="B34" s="66" t="s">
        <v>46</v>
      </c>
      <c r="C34" s="121" t="s">
        <v>49</v>
      </c>
      <c r="D34" s="67" t="s">
        <v>6</v>
      </c>
      <c r="E34" s="67" t="s">
        <v>7</v>
      </c>
      <c r="F34" s="69">
        <v>2000</v>
      </c>
      <c r="G34" s="122">
        <v>0.97499999999999998</v>
      </c>
      <c r="H34" s="123">
        <v>19.5</v>
      </c>
      <c r="I34" s="72">
        <f t="shared" si="2"/>
        <v>39000</v>
      </c>
      <c r="J34" s="116">
        <f t="shared" si="0"/>
        <v>32500</v>
      </c>
      <c r="K34" s="105">
        <f t="shared" si="1"/>
        <v>43333.333333333336</v>
      </c>
    </row>
    <row r="35" spans="1:11" ht="31.5">
      <c r="A35" s="87">
        <v>30</v>
      </c>
      <c r="B35" s="124" t="s">
        <v>50</v>
      </c>
      <c r="C35" s="68" t="s">
        <v>51</v>
      </c>
      <c r="D35" s="67" t="s">
        <v>6</v>
      </c>
      <c r="E35" s="67" t="s">
        <v>7</v>
      </c>
      <c r="F35" s="69">
        <v>12</v>
      </c>
      <c r="G35" s="70">
        <v>141.81333000000001</v>
      </c>
      <c r="H35" s="71">
        <v>8508.7999999999993</v>
      </c>
      <c r="I35" s="72">
        <f t="shared" si="2"/>
        <v>102105.59999999999</v>
      </c>
      <c r="J35" s="116">
        <f t="shared" si="0"/>
        <v>85088</v>
      </c>
      <c r="K35" s="105">
        <f t="shared" si="1"/>
        <v>113450.66666666667</v>
      </c>
    </row>
    <row r="36" spans="1:11" ht="47.25">
      <c r="A36" s="87">
        <v>31</v>
      </c>
      <c r="B36" s="73" t="s">
        <v>52</v>
      </c>
      <c r="C36" s="68" t="s">
        <v>195</v>
      </c>
      <c r="D36" s="67" t="s">
        <v>6</v>
      </c>
      <c r="E36" s="67" t="s">
        <v>18</v>
      </c>
      <c r="F36" s="69">
        <v>100</v>
      </c>
      <c r="G36" s="122">
        <v>20.620100000000001</v>
      </c>
      <c r="H36" s="123">
        <v>2062.0100000000002</v>
      </c>
      <c r="I36" s="72">
        <f t="shared" si="2"/>
        <v>206201.00000000003</v>
      </c>
      <c r="J36" s="116">
        <f t="shared" si="0"/>
        <v>171834.16666666669</v>
      </c>
      <c r="K36" s="105">
        <f t="shared" si="1"/>
        <v>229112.22222222225</v>
      </c>
    </row>
    <row r="37" spans="1:11" ht="31.5">
      <c r="A37" s="87">
        <v>32</v>
      </c>
      <c r="B37" s="73" t="s">
        <v>53</v>
      </c>
      <c r="C37" s="68" t="s">
        <v>170</v>
      </c>
      <c r="D37" s="67" t="s">
        <v>6</v>
      </c>
      <c r="E37" s="67" t="s">
        <v>7</v>
      </c>
      <c r="F37" s="69">
        <v>1500</v>
      </c>
      <c r="G37" s="70">
        <v>0.86660000000000004</v>
      </c>
      <c r="H37" s="71">
        <v>43.33</v>
      </c>
      <c r="I37" s="72">
        <f t="shared" si="2"/>
        <v>64995</v>
      </c>
      <c r="J37" s="116">
        <f t="shared" si="0"/>
        <v>54162.5</v>
      </c>
      <c r="K37" s="105">
        <f t="shared" si="1"/>
        <v>72216.666666666672</v>
      </c>
    </row>
    <row r="38" spans="1:11" ht="31.5">
      <c r="A38" s="87">
        <v>33</v>
      </c>
      <c r="B38" s="73" t="s">
        <v>53</v>
      </c>
      <c r="C38" s="68" t="s">
        <v>171</v>
      </c>
      <c r="D38" s="67" t="s">
        <v>6</v>
      </c>
      <c r="E38" s="67" t="s">
        <v>7</v>
      </c>
      <c r="F38" s="69">
        <v>500</v>
      </c>
      <c r="G38" s="70">
        <v>0.86660000000000004</v>
      </c>
      <c r="H38" s="71">
        <v>86.66</v>
      </c>
      <c r="I38" s="77">
        <f t="shared" si="2"/>
        <v>43330</v>
      </c>
      <c r="J38" s="116">
        <f t="shared" si="0"/>
        <v>36108.333333333336</v>
      </c>
      <c r="K38" s="105">
        <f t="shared" si="1"/>
        <v>48144.444444444445</v>
      </c>
    </row>
    <row r="39" spans="1:11" ht="31.5">
      <c r="A39" s="88">
        <v>34</v>
      </c>
      <c r="B39" s="76" t="s">
        <v>54</v>
      </c>
      <c r="C39" s="74" t="s">
        <v>196</v>
      </c>
      <c r="D39" s="67" t="s">
        <v>6</v>
      </c>
      <c r="E39" s="67" t="s">
        <v>7</v>
      </c>
      <c r="F39" s="69">
        <v>100</v>
      </c>
      <c r="G39" s="70">
        <v>192.42857000000001</v>
      </c>
      <c r="H39" s="71">
        <v>107.76</v>
      </c>
      <c r="I39" s="77">
        <f t="shared" si="2"/>
        <v>10776</v>
      </c>
      <c r="J39" s="116">
        <f t="shared" si="0"/>
        <v>8980</v>
      </c>
      <c r="K39" s="105">
        <f t="shared" si="1"/>
        <v>11973.333333333334</v>
      </c>
    </row>
    <row r="40" spans="1:11" ht="31.5">
      <c r="A40" s="88">
        <v>35</v>
      </c>
      <c r="B40" s="76" t="s">
        <v>54</v>
      </c>
      <c r="C40" s="74" t="s">
        <v>197</v>
      </c>
      <c r="D40" s="67" t="s">
        <v>6</v>
      </c>
      <c r="E40" s="67" t="s">
        <v>7</v>
      </c>
      <c r="F40" s="69">
        <v>80</v>
      </c>
      <c r="G40" s="70">
        <v>192.42857000000001</v>
      </c>
      <c r="H40" s="71">
        <v>53.88</v>
      </c>
      <c r="I40" s="77">
        <f t="shared" si="2"/>
        <v>4310.4000000000005</v>
      </c>
      <c r="J40" s="116">
        <f t="shared" si="0"/>
        <v>3592.0000000000005</v>
      </c>
      <c r="K40" s="105">
        <f t="shared" si="1"/>
        <v>4789.3333333333339</v>
      </c>
    </row>
    <row r="41" spans="1:11" ht="31.5">
      <c r="A41" s="87">
        <v>36</v>
      </c>
      <c r="B41" s="73" t="s">
        <v>55</v>
      </c>
      <c r="C41" s="74" t="s">
        <v>198</v>
      </c>
      <c r="D41" s="67" t="s">
        <v>6</v>
      </c>
      <c r="E41" s="67" t="s">
        <v>7</v>
      </c>
      <c r="F41" s="69">
        <v>90</v>
      </c>
      <c r="G41" s="70">
        <v>3.1255000000000002</v>
      </c>
      <c r="H41" s="71">
        <v>62.51</v>
      </c>
      <c r="I41" s="77">
        <f t="shared" si="2"/>
        <v>5625.9</v>
      </c>
      <c r="J41" s="116">
        <f t="shared" si="0"/>
        <v>4688.25</v>
      </c>
      <c r="K41" s="105">
        <f t="shared" si="1"/>
        <v>6251</v>
      </c>
    </row>
    <row r="42" spans="1:11" ht="31.5">
      <c r="A42" s="86">
        <v>37</v>
      </c>
      <c r="B42" s="117" t="s">
        <v>56</v>
      </c>
      <c r="C42" s="74" t="s">
        <v>57</v>
      </c>
      <c r="D42" s="67" t="s">
        <v>6</v>
      </c>
      <c r="E42" s="67" t="s">
        <v>7</v>
      </c>
      <c r="F42" s="69">
        <v>7000</v>
      </c>
      <c r="G42" s="70">
        <v>0.21440000000000001</v>
      </c>
      <c r="H42" s="71">
        <v>10.72</v>
      </c>
      <c r="I42" s="77">
        <f t="shared" si="2"/>
        <v>75040</v>
      </c>
      <c r="J42" s="116">
        <f t="shared" si="0"/>
        <v>62533.333333333336</v>
      </c>
      <c r="K42" s="105">
        <f t="shared" si="1"/>
        <v>83377.777777777781</v>
      </c>
    </row>
    <row r="43" spans="1:11" ht="31.5">
      <c r="A43" s="87">
        <v>38</v>
      </c>
      <c r="B43" s="125" t="s">
        <v>58</v>
      </c>
      <c r="C43" s="68" t="s">
        <v>199</v>
      </c>
      <c r="D43" s="67" t="s">
        <v>6</v>
      </c>
      <c r="E43" s="67" t="s">
        <v>7</v>
      </c>
      <c r="F43" s="69">
        <v>700</v>
      </c>
      <c r="G43" s="70">
        <v>0.14927000000000001</v>
      </c>
      <c r="H43" s="71">
        <v>22.39</v>
      </c>
      <c r="I43" s="77">
        <f t="shared" si="2"/>
        <v>15673</v>
      </c>
      <c r="J43" s="116">
        <f t="shared" si="0"/>
        <v>13060.833333333334</v>
      </c>
      <c r="K43" s="105">
        <f t="shared" si="1"/>
        <v>17414.444444444445</v>
      </c>
    </row>
    <row r="44" spans="1:11" ht="31.5">
      <c r="A44" s="87">
        <v>39</v>
      </c>
      <c r="B44" s="73" t="s">
        <v>59</v>
      </c>
      <c r="C44" s="74" t="s">
        <v>60</v>
      </c>
      <c r="D44" s="67" t="s">
        <v>6</v>
      </c>
      <c r="E44" s="67" t="s">
        <v>7</v>
      </c>
      <c r="F44" s="69">
        <v>500</v>
      </c>
      <c r="G44" s="70">
        <v>0.44940000000000002</v>
      </c>
      <c r="H44" s="71">
        <v>22.47</v>
      </c>
      <c r="I44" s="77">
        <f t="shared" si="2"/>
        <v>11235</v>
      </c>
      <c r="J44" s="116">
        <f t="shared" si="0"/>
        <v>9362.5</v>
      </c>
      <c r="K44" s="105">
        <f t="shared" si="1"/>
        <v>12483.333333333334</v>
      </c>
    </row>
    <row r="45" spans="1:11" ht="31.5">
      <c r="A45" s="87">
        <v>40</v>
      </c>
      <c r="B45" s="73" t="s">
        <v>59</v>
      </c>
      <c r="C45" s="74" t="s">
        <v>61</v>
      </c>
      <c r="D45" s="67" t="s">
        <v>6</v>
      </c>
      <c r="E45" s="67" t="s">
        <v>7</v>
      </c>
      <c r="F45" s="69">
        <v>900</v>
      </c>
      <c r="G45" s="70">
        <v>0.44940000000000002</v>
      </c>
      <c r="H45" s="71">
        <v>44.94</v>
      </c>
      <c r="I45" s="77">
        <f t="shared" si="2"/>
        <v>40446</v>
      </c>
      <c r="J45" s="116">
        <f t="shared" si="0"/>
        <v>33705</v>
      </c>
      <c r="K45" s="105">
        <f t="shared" si="1"/>
        <v>44940</v>
      </c>
    </row>
    <row r="46" spans="1:11" ht="31.5">
      <c r="A46" s="88">
        <v>41</v>
      </c>
      <c r="B46" s="76" t="s">
        <v>62</v>
      </c>
      <c r="C46" s="74" t="s">
        <v>63</v>
      </c>
      <c r="D46" s="67" t="s">
        <v>6</v>
      </c>
      <c r="E46" s="67" t="s">
        <v>7</v>
      </c>
      <c r="F46" s="69">
        <v>150</v>
      </c>
      <c r="G46" s="122">
        <v>9760</v>
      </c>
      <c r="H46" s="123">
        <v>976</v>
      </c>
      <c r="I46" s="77">
        <f t="shared" si="2"/>
        <v>146400</v>
      </c>
      <c r="J46" s="116">
        <f t="shared" si="0"/>
        <v>122000</v>
      </c>
      <c r="K46" s="105">
        <f t="shared" si="1"/>
        <v>162666.66666666666</v>
      </c>
    </row>
    <row r="47" spans="1:11" ht="31.5">
      <c r="A47" s="88">
        <v>42</v>
      </c>
      <c r="B47" s="76" t="s">
        <v>62</v>
      </c>
      <c r="C47" s="74" t="s">
        <v>64</v>
      </c>
      <c r="D47" s="67" t="s">
        <v>6</v>
      </c>
      <c r="E47" s="67" t="s">
        <v>7</v>
      </c>
      <c r="F47" s="69">
        <v>40</v>
      </c>
      <c r="G47" s="122">
        <v>9760</v>
      </c>
      <c r="H47" s="123">
        <v>2440</v>
      </c>
      <c r="I47" s="77">
        <f t="shared" si="2"/>
        <v>97600</v>
      </c>
      <c r="J47" s="116">
        <f t="shared" si="0"/>
        <v>81333.333333333343</v>
      </c>
      <c r="K47" s="105">
        <f t="shared" si="1"/>
        <v>108444.44444444445</v>
      </c>
    </row>
    <row r="48" spans="1:11" ht="47.25">
      <c r="A48" s="86">
        <v>43</v>
      </c>
      <c r="B48" s="73" t="s">
        <v>65</v>
      </c>
      <c r="C48" s="68" t="s">
        <v>66</v>
      </c>
      <c r="D48" s="67" t="s">
        <v>67</v>
      </c>
      <c r="E48" s="67" t="s">
        <v>7</v>
      </c>
      <c r="F48" s="69">
        <v>1050</v>
      </c>
      <c r="G48" s="70">
        <v>7.5434700000000001</v>
      </c>
      <c r="H48" s="71">
        <v>1131.52</v>
      </c>
      <c r="I48" s="77">
        <f t="shared" si="2"/>
        <v>1188096</v>
      </c>
      <c r="J48" s="116">
        <f t="shared" si="0"/>
        <v>990080</v>
      </c>
      <c r="K48" s="105">
        <f t="shared" si="1"/>
        <v>1320106.6666666667</v>
      </c>
    </row>
    <row r="49" spans="1:11" ht="31.5">
      <c r="A49" s="87">
        <v>44</v>
      </c>
      <c r="B49" s="73" t="s">
        <v>65</v>
      </c>
      <c r="C49" s="121" t="s">
        <v>68</v>
      </c>
      <c r="D49" s="67" t="s">
        <v>6</v>
      </c>
      <c r="E49" s="67" t="s">
        <v>7</v>
      </c>
      <c r="F49" s="69">
        <v>150</v>
      </c>
      <c r="G49" s="70">
        <v>3234.52</v>
      </c>
      <c r="H49" s="71">
        <v>3234.52</v>
      </c>
      <c r="I49" s="77">
        <f t="shared" si="2"/>
        <v>485178</v>
      </c>
      <c r="J49" s="116">
        <f t="shared" si="0"/>
        <v>404315</v>
      </c>
      <c r="K49" s="105">
        <f t="shared" si="1"/>
        <v>539086.66666666663</v>
      </c>
    </row>
    <row r="50" spans="1:11" ht="31.5">
      <c r="A50" s="86">
        <v>45</v>
      </c>
      <c r="B50" s="120" t="s">
        <v>69</v>
      </c>
      <c r="C50" s="121" t="s">
        <v>70</v>
      </c>
      <c r="D50" s="67" t="s">
        <v>6</v>
      </c>
      <c r="E50" s="67" t="s">
        <v>7</v>
      </c>
      <c r="F50" s="69">
        <v>2000</v>
      </c>
      <c r="G50" s="70">
        <v>3.9358</v>
      </c>
      <c r="H50" s="71">
        <v>393.58</v>
      </c>
      <c r="I50" s="77">
        <f t="shared" si="2"/>
        <v>787160</v>
      </c>
      <c r="J50" s="116">
        <f t="shared" si="0"/>
        <v>655966.66666666674</v>
      </c>
      <c r="K50" s="105">
        <f t="shared" si="1"/>
        <v>874622.22222222236</v>
      </c>
    </row>
    <row r="51" spans="1:11" ht="31.5">
      <c r="A51" s="86">
        <v>46</v>
      </c>
      <c r="B51" s="124" t="s">
        <v>71</v>
      </c>
      <c r="C51" s="68" t="s">
        <v>72</v>
      </c>
      <c r="D51" s="67" t="s">
        <v>6</v>
      </c>
      <c r="E51" s="67" t="s">
        <v>7</v>
      </c>
      <c r="F51" s="69">
        <v>400</v>
      </c>
      <c r="G51" s="70">
        <v>1891.72803</v>
      </c>
      <c r="H51" s="71">
        <v>548.6</v>
      </c>
      <c r="I51" s="77">
        <f t="shared" si="2"/>
        <v>219440</v>
      </c>
      <c r="J51" s="116">
        <f t="shared" si="0"/>
        <v>182866.66666666669</v>
      </c>
      <c r="K51" s="105">
        <f t="shared" si="1"/>
        <v>243822.22222222225</v>
      </c>
    </row>
    <row r="52" spans="1:11" ht="31.5">
      <c r="A52" s="87">
        <v>47</v>
      </c>
      <c r="B52" s="124" t="s">
        <v>71</v>
      </c>
      <c r="C52" s="68" t="s">
        <v>73</v>
      </c>
      <c r="D52" s="67" t="s">
        <v>6</v>
      </c>
      <c r="E52" s="67" t="s">
        <v>7</v>
      </c>
      <c r="F52" s="69">
        <v>1220</v>
      </c>
      <c r="G52" s="70">
        <v>1891.72803</v>
      </c>
      <c r="H52" s="71">
        <v>2156.5700000000002</v>
      </c>
      <c r="I52" s="77">
        <f t="shared" si="2"/>
        <v>2631015.4000000004</v>
      </c>
      <c r="J52" s="116">
        <f t="shared" si="0"/>
        <v>2192512.833333334</v>
      </c>
      <c r="K52" s="105">
        <f t="shared" si="1"/>
        <v>2923350.4444444454</v>
      </c>
    </row>
    <row r="53" spans="1:11" ht="31.5">
      <c r="A53" s="91">
        <v>48</v>
      </c>
      <c r="B53" s="73" t="s">
        <v>74</v>
      </c>
      <c r="C53" s="68" t="s">
        <v>75</v>
      </c>
      <c r="D53" s="67" t="s">
        <v>6</v>
      </c>
      <c r="E53" s="67" t="s">
        <v>7</v>
      </c>
      <c r="F53" s="69">
        <v>500</v>
      </c>
      <c r="G53" s="70">
        <v>8.0768000000000004</v>
      </c>
      <c r="H53" s="71">
        <v>807.68</v>
      </c>
      <c r="I53" s="77">
        <f t="shared" si="2"/>
        <v>403840</v>
      </c>
      <c r="J53" s="116">
        <f t="shared" si="0"/>
        <v>336533.33333333337</v>
      </c>
      <c r="K53" s="105">
        <f t="shared" si="1"/>
        <v>448711.11111111118</v>
      </c>
    </row>
    <row r="54" spans="1:11" ht="31.5">
      <c r="A54" s="87">
        <v>49</v>
      </c>
      <c r="B54" s="66" t="s">
        <v>76</v>
      </c>
      <c r="C54" s="121" t="s">
        <v>77</v>
      </c>
      <c r="D54" s="67" t="s">
        <v>6</v>
      </c>
      <c r="E54" s="67" t="s">
        <v>7</v>
      </c>
      <c r="F54" s="69">
        <v>24</v>
      </c>
      <c r="G54" s="70">
        <v>149.43159</v>
      </c>
      <c r="H54" s="71">
        <v>29886.32</v>
      </c>
      <c r="I54" s="77">
        <f t="shared" si="2"/>
        <v>717271.67999999993</v>
      </c>
      <c r="J54" s="116">
        <f t="shared" si="0"/>
        <v>597726.4</v>
      </c>
      <c r="K54" s="105">
        <f t="shared" si="1"/>
        <v>796968.53333333333</v>
      </c>
    </row>
    <row r="55" spans="1:11" ht="31.5">
      <c r="A55" s="87">
        <v>50</v>
      </c>
      <c r="B55" s="73" t="s">
        <v>78</v>
      </c>
      <c r="C55" s="68" t="s">
        <v>79</v>
      </c>
      <c r="D55" s="67" t="s">
        <v>6</v>
      </c>
      <c r="E55" s="67" t="s">
        <v>7</v>
      </c>
      <c r="F55" s="69">
        <v>100</v>
      </c>
      <c r="G55" s="70">
        <v>14.29914</v>
      </c>
      <c r="H55" s="71">
        <v>6005.64</v>
      </c>
      <c r="I55" s="77">
        <f t="shared" si="2"/>
        <v>600564</v>
      </c>
      <c r="J55" s="116">
        <f t="shared" si="0"/>
        <v>500470</v>
      </c>
      <c r="K55" s="105">
        <f t="shared" si="1"/>
        <v>667293.33333333337</v>
      </c>
    </row>
    <row r="56" spans="1:11" ht="31.5">
      <c r="A56" s="87">
        <v>51</v>
      </c>
      <c r="B56" s="73" t="s">
        <v>80</v>
      </c>
      <c r="C56" s="68" t="s">
        <v>209</v>
      </c>
      <c r="D56" s="67" t="s">
        <v>6</v>
      </c>
      <c r="E56" s="67" t="s">
        <v>7</v>
      </c>
      <c r="F56" s="69">
        <v>154</v>
      </c>
      <c r="G56" s="126">
        <v>36.2425</v>
      </c>
      <c r="H56" s="127">
        <v>3624.25</v>
      </c>
      <c r="I56" s="72">
        <f t="shared" si="2"/>
        <v>558134.5</v>
      </c>
      <c r="J56" s="116">
        <f t="shared" si="0"/>
        <v>465112.08333333337</v>
      </c>
      <c r="K56" s="105">
        <f t="shared" si="1"/>
        <v>620149.4444444445</v>
      </c>
    </row>
    <row r="57" spans="1:11" ht="31.5">
      <c r="A57" s="87">
        <v>52</v>
      </c>
      <c r="B57" s="73" t="s">
        <v>80</v>
      </c>
      <c r="C57" s="68" t="s">
        <v>210</v>
      </c>
      <c r="D57" s="67" t="s">
        <v>6</v>
      </c>
      <c r="E57" s="67" t="s">
        <v>7</v>
      </c>
      <c r="F57" s="69">
        <v>100</v>
      </c>
      <c r="G57" s="126">
        <v>36.2425</v>
      </c>
      <c r="H57" s="127">
        <v>5798.8</v>
      </c>
      <c r="I57" s="72">
        <f t="shared" si="2"/>
        <v>579880</v>
      </c>
      <c r="J57" s="116">
        <f t="shared" si="0"/>
        <v>483233.33333333337</v>
      </c>
      <c r="K57" s="105">
        <f t="shared" si="1"/>
        <v>644311.11111111112</v>
      </c>
    </row>
    <row r="58" spans="1:11" ht="31.5">
      <c r="A58" s="87">
        <v>53</v>
      </c>
      <c r="B58" s="73" t="s">
        <v>81</v>
      </c>
      <c r="C58" s="68" t="s">
        <v>211</v>
      </c>
      <c r="D58" s="67" t="s">
        <v>6</v>
      </c>
      <c r="E58" s="67" t="s">
        <v>7</v>
      </c>
      <c r="F58" s="69">
        <v>300</v>
      </c>
      <c r="G58" s="70">
        <v>81.748800000000003</v>
      </c>
      <c r="H58" s="71">
        <v>4087.44</v>
      </c>
      <c r="I58" s="72">
        <f t="shared" si="2"/>
        <v>1226232</v>
      </c>
      <c r="J58" s="116">
        <f t="shared" si="0"/>
        <v>1021860</v>
      </c>
      <c r="K58" s="105">
        <f t="shared" si="1"/>
        <v>1362480</v>
      </c>
    </row>
    <row r="59" spans="1:11" ht="31.5">
      <c r="A59" s="87">
        <v>54</v>
      </c>
      <c r="B59" s="125" t="s">
        <v>82</v>
      </c>
      <c r="C59" s="68" t="s">
        <v>212</v>
      </c>
      <c r="D59" s="67" t="s">
        <v>6</v>
      </c>
      <c r="E59" s="67" t="s">
        <v>18</v>
      </c>
      <c r="F59" s="69">
        <v>100</v>
      </c>
      <c r="G59" s="70">
        <v>11.880549999999999</v>
      </c>
      <c r="H59" s="71">
        <v>2376.11</v>
      </c>
      <c r="I59" s="72">
        <f t="shared" si="2"/>
        <v>237611</v>
      </c>
      <c r="J59" s="116">
        <f t="shared" si="0"/>
        <v>198009.16666666669</v>
      </c>
      <c r="K59" s="105">
        <f t="shared" si="1"/>
        <v>264012.22222222225</v>
      </c>
    </row>
    <row r="60" spans="1:11" ht="60.75" customHeight="1">
      <c r="A60" s="87">
        <v>55</v>
      </c>
      <c r="B60" s="73" t="s">
        <v>83</v>
      </c>
      <c r="C60" s="68" t="s">
        <v>222</v>
      </c>
      <c r="D60" s="67" t="s">
        <v>17</v>
      </c>
      <c r="E60" s="67" t="s">
        <v>18</v>
      </c>
      <c r="F60" s="67">
        <v>75</v>
      </c>
      <c r="G60" s="122">
        <v>6.7353300000000003</v>
      </c>
      <c r="H60" s="123">
        <v>202.06</v>
      </c>
      <c r="I60" s="72">
        <f t="shared" si="2"/>
        <v>15154.5</v>
      </c>
      <c r="J60" s="116">
        <f t="shared" si="0"/>
        <v>12628.75</v>
      </c>
      <c r="K60" s="105">
        <f t="shared" si="1"/>
        <v>16838.333333333332</v>
      </c>
    </row>
    <row r="61" spans="1:11" ht="60.75" customHeight="1">
      <c r="A61" s="87">
        <v>56</v>
      </c>
      <c r="B61" s="73" t="s">
        <v>84</v>
      </c>
      <c r="C61" s="68" t="s">
        <v>223</v>
      </c>
      <c r="D61" s="67" t="s">
        <v>17</v>
      </c>
      <c r="E61" s="67" t="s">
        <v>18</v>
      </c>
      <c r="F61" s="67">
        <v>75</v>
      </c>
      <c r="G61" s="122">
        <v>6.7353300000000003</v>
      </c>
      <c r="H61" s="123">
        <v>202.06</v>
      </c>
      <c r="I61" s="72">
        <f t="shared" si="2"/>
        <v>15154.5</v>
      </c>
      <c r="J61" s="116">
        <f t="shared" si="0"/>
        <v>12628.75</v>
      </c>
      <c r="K61" s="105">
        <f t="shared" si="1"/>
        <v>16838.333333333332</v>
      </c>
    </row>
    <row r="62" spans="1:11" ht="60.75" customHeight="1">
      <c r="A62" s="87">
        <v>57</v>
      </c>
      <c r="B62" s="73" t="s">
        <v>85</v>
      </c>
      <c r="C62" s="68" t="s">
        <v>224</v>
      </c>
      <c r="D62" s="67" t="s">
        <v>17</v>
      </c>
      <c r="E62" s="67" t="s">
        <v>18</v>
      </c>
      <c r="F62" s="67">
        <v>50</v>
      </c>
      <c r="G62" s="122">
        <v>6.7353300000000003</v>
      </c>
      <c r="H62" s="123">
        <v>202.06</v>
      </c>
      <c r="I62" s="72">
        <f t="shared" si="2"/>
        <v>10103</v>
      </c>
      <c r="J62" s="116">
        <f t="shared" si="0"/>
        <v>8419.1666666666679</v>
      </c>
      <c r="K62" s="105">
        <f t="shared" si="1"/>
        <v>11225.555555555557</v>
      </c>
    </row>
    <row r="63" spans="1:11" ht="60.75" customHeight="1">
      <c r="A63" s="87">
        <v>58</v>
      </c>
      <c r="B63" s="73" t="s">
        <v>88</v>
      </c>
      <c r="C63" s="68" t="s">
        <v>225</v>
      </c>
      <c r="D63" s="67" t="s">
        <v>17</v>
      </c>
      <c r="E63" s="67" t="s">
        <v>18</v>
      </c>
      <c r="F63" s="67">
        <v>50</v>
      </c>
      <c r="G63" s="122">
        <v>6.7353300000000003</v>
      </c>
      <c r="H63" s="123">
        <v>202.06</v>
      </c>
      <c r="I63" s="72">
        <f t="shared" si="2"/>
        <v>10103</v>
      </c>
      <c r="J63" s="116">
        <f t="shared" si="0"/>
        <v>8419.1666666666679</v>
      </c>
      <c r="K63" s="105">
        <f t="shared" si="1"/>
        <v>11225.555555555557</v>
      </c>
    </row>
    <row r="64" spans="1:11" ht="60.75" customHeight="1">
      <c r="A64" s="87">
        <v>59</v>
      </c>
      <c r="B64" s="73" t="s">
        <v>91</v>
      </c>
      <c r="C64" s="68" t="s">
        <v>226</v>
      </c>
      <c r="D64" s="67" t="s">
        <v>17</v>
      </c>
      <c r="E64" s="67" t="s">
        <v>18</v>
      </c>
      <c r="F64" s="67">
        <v>50</v>
      </c>
      <c r="G64" s="122">
        <v>6.7353300000000003</v>
      </c>
      <c r="H64" s="123">
        <v>202.06</v>
      </c>
      <c r="I64" s="72">
        <f t="shared" si="2"/>
        <v>10103</v>
      </c>
      <c r="J64" s="116">
        <f t="shared" si="0"/>
        <v>8419.1666666666679</v>
      </c>
      <c r="K64" s="105">
        <f t="shared" si="1"/>
        <v>11225.555555555557</v>
      </c>
    </row>
    <row r="65" spans="1:11" ht="93.75" customHeight="1">
      <c r="A65" s="87">
        <v>60</v>
      </c>
      <c r="B65" s="73" t="s">
        <v>83</v>
      </c>
      <c r="C65" s="128" t="s">
        <v>204</v>
      </c>
      <c r="D65" s="67" t="s">
        <v>17</v>
      </c>
      <c r="E65" s="67" t="s">
        <v>18</v>
      </c>
      <c r="F65" s="67">
        <v>50</v>
      </c>
      <c r="G65" s="122">
        <v>6.7353300000000003</v>
      </c>
      <c r="H65" s="123">
        <v>202.06</v>
      </c>
      <c r="I65" s="72">
        <f>F65*H65</f>
        <v>10103</v>
      </c>
      <c r="J65" s="116">
        <f>I65/1.2</f>
        <v>8419.1666666666679</v>
      </c>
      <c r="K65" s="105">
        <f t="shared" si="1"/>
        <v>11225.555555555557</v>
      </c>
    </row>
    <row r="66" spans="1:11" ht="30" customHeight="1">
      <c r="A66" s="87">
        <v>61</v>
      </c>
      <c r="B66" s="129" t="s">
        <v>166</v>
      </c>
      <c r="C66" s="68" t="s">
        <v>213</v>
      </c>
      <c r="D66" s="67" t="s">
        <v>17</v>
      </c>
      <c r="E66" s="67" t="s">
        <v>18</v>
      </c>
      <c r="F66" s="67">
        <v>100</v>
      </c>
      <c r="G66" s="70">
        <v>143.32106999999999</v>
      </c>
      <c r="H66" s="71">
        <v>3009.74</v>
      </c>
      <c r="I66" s="77">
        <f t="shared" si="2"/>
        <v>300974</v>
      </c>
      <c r="J66" s="116">
        <f t="shared" si="0"/>
        <v>250811.66666666669</v>
      </c>
      <c r="K66" s="105">
        <f t="shared" si="1"/>
        <v>334415.55555555556</v>
      </c>
    </row>
    <row r="67" spans="1:11" ht="30" customHeight="1">
      <c r="A67" s="87">
        <v>62</v>
      </c>
      <c r="B67" s="129" t="s">
        <v>166</v>
      </c>
      <c r="C67" s="68" t="s">
        <v>214</v>
      </c>
      <c r="D67" s="67" t="s">
        <v>17</v>
      </c>
      <c r="E67" s="67" t="s">
        <v>18</v>
      </c>
      <c r="F67" s="67">
        <v>24</v>
      </c>
      <c r="G67" s="70">
        <v>143.32106999999999</v>
      </c>
      <c r="H67" s="71">
        <v>4012.99</v>
      </c>
      <c r="I67" s="77">
        <f t="shared" si="2"/>
        <v>96311.76</v>
      </c>
      <c r="J67" s="116">
        <f t="shared" si="0"/>
        <v>80259.8</v>
      </c>
      <c r="K67" s="105">
        <f t="shared" si="1"/>
        <v>107013.06666666667</v>
      </c>
    </row>
    <row r="68" spans="1:11" ht="30" customHeight="1">
      <c r="A68" s="87">
        <v>63</v>
      </c>
      <c r="B68" s="73" t="s">
        <v>85</v>
      </c>
      <c r="C68" s="68" t="s">
        <v>86</v>
      </c>
      <c r="D68" s="67" t="s">
        <v>17</v>
      </c>
      <c r="E68" s="67" t="s">
        <v>18</v>
      </c>
      <c r="F68" s="69">
        <v>50</v>
      </c>
      <c r="G68" s="70">
        <v>127.37333</v>
      </c>
      <c r="H68" s="71">
        <v>2547.4699999999998</v>
      </c>
      <c r="I68" s="77">
        <f t="shared" si="2"/>
        <v>127373.49999999999</v>
      </c>
      <c r="J68" s="116">
        <f t="shared" si="0"/>
        <v>106144.58333333333</v>
      </c>
      <c r="K68" s="105">
        <f t="shared" si="1"/>
        <v>141526.11111111109</v>
      </c>
    </row>
    <row r="69" spans="1:11" ht="30" customHeight="1">
      <c r="A69" s="87">
        <v>64</v>
      </c>
      <c r="B69" s="73" t="s">
        <v>85</v>
      </c>
      <c r="C69" s="68" t="s">
        <v>87</v>
      </c>
      <c r="D69" s="67" t="s">
        <v>17</v>
      </c>
      <c r="E69" s="67" t="s">
        <v>18</v>
      </c>
      <c r="F69" s="69">
        <v>60</v>
      </c>
      <c r="G69" s="70">
        <v>127.37333</v>
      </c>
      <c r="H69" s="71">
        <v>3821.2</v>
      </c>
      <c r="I69" s="77">
        <f t="shared" si="2"/>
        <v>229272</v>
      </c>
      <c r="J69" s="116">
        <f t="shared" si="0"/>
        <v>191060</v>
      </c>
      <c r="K69" s="105">
        <f t="shared" si="1"/>
        <v>254746.66666666666</v>
      </c>
    </row>
    <row r="70" spans="1:11" ht="30" customHeight="1">
      <c r="A70" s="88">
        <v>65</v>
      </c>
      <c r="B70" s="73" t="s">
        <v>88</v>
      </c>
      <c r="C70" s="68" t="s">
        <v>178</v>
      </c>
      <c r="D70" s="67" t="s">
        <v>17</v>
      </c>
      <c r="E70" s="67" t="s">
        <v>18</v>
      </c>
      <c r="F70" s="69">
        <v>12</v>
      </c>
      <c r="G70" s="70">
        <v>6.39825</v>
      </c>
      <c r="H70" s="71">
        <v>2399.35</v>
      </c>
      <c r="I70" s="77">
        <f t="shared" si="2"/>
        <v>28792.199999999997</v>
      </c>
      <c r="J70" s="116">
        <f t="shared" si="0"/>
        <v>23993.5</v>
      </c>
      <c r="K70" s="105">
        <f t="shared" si="1"/>
        <v>31991.333333333332</v>
      </c>
    </row>
    <row r="71" spans="1:11" ht="30" customHeight="1">
      <c r="A71" s="87">
        <v>66</v>
      </c>
      <c r="B71" s="73" t="s">
        <v>88</v>
      </c>
      <c r="C71" s="68" t="s">
        <v>89</v>
      </c>
      <c r="D71" s="67" t="s">
        <v>17</v>
      </c>
      <c r="E71" s="67" t="s">
        <v>18</v>
      </c>
      <c r="F71" s="69">
        <v>17</v>
      </c>
      <c r="G71" s="70">
        <v>6.39825</v>
      </c>
      <c r="H71" s="71">
        <v>4798.6899999999996</v>
      </c>
      <c r="I71" s="77">
        <f t="shared" si="2"/>
        <v>81577.73</v>
      </c>
      <c r="J71" s="116">
        <f t="shared" si="0"/>
        <v>67981.441666666666</v>
      </c>
      <c r="K71" s="105">
        <f t="shared" si="1"/>
        <v>90641.922222222216</v>
      </c>
    </row>
    <row r="72" spans="1:11" ht="30" customHeight="1">
      <c r="A72" s="88">
        <v>67</v>
      </c>
      <c r="B72" s="66" t="s">
        <v>88</v>
      </c>
      <c r="C72" s="121" t="s">
        <v>90</v>
      </c>
      <c r="D72" s="67" t="s">
        <v>17</v>
      </c>
      <c r="E72" s="67" t="s">
        <v>18</v>
      </c>
      <c r="F72" s="69">
        <v>24</v>
      </c>
      <c r="G72" s="70">
        <v>6.39825</v>
      </c>
      <c r="H72" s="71">
        <v>9597.3799999999992</v>
      </c>
      <c r="I72" s="77">
        <f t="shared" si="2"/>
        <v>230337.12</v>
      </c>
      <c r="J72" s="116">
        <f t="shared" ref="J72:J126" si="3">I72/1.2</f>
        <v>191947.6</v>
      </c>
      <c r="K72" s="105">
        <f t="shared" ref="K72:K116" si="4">J72/12*16</f>
        <v>255930.13333333333</v>
      </c>
    </row>
    <row r="73" spans="1:11" ht="30" customHeight="1">
      <c r="A73" s="88">
        <v>68</v>
      </c>
      <c r="B73" s="73" t="s">
        <v>91</v>
      </c>
      <c r="C73" s="68" t="s">
        <v>92</v>
      </c>
      <c r="D73" s="67" t="s">
        <v>17</v>
      </c>
      <c r="E73" s="67" t="s">
        <v>18</v>
      </c>
      <c r="F73" s="69">
        <v>100</v>
      </c>
      <c r="G73" s="70">
        <v>246.21071000000001</v>
      </c>
      <c r="H73" s="71">
        <v>6893.9</v>
      </c>
      <c r="I73" s="77">
        <f>F73*H73</f>
        <v>689390</v>
      </c>
      <c r="J73" s="116">
        <f t="shared" si="3"/>
        <v>574491.66666666674</v>
      </c>
      <c r="K73" s="105">
        <f t="shared" si="4"/>
        <v>765988.88888888899</v>
      </c>
    </row>
    <row r="74" spans="1:11" ht="30" customHeight="1">
      <c r="A74" s="87">
        <v>69</v>
      </c>
      <c r="B74" s="76" t="s">
        <v>93</v>
      </c>
      <c r="C74" s="74" t="s">
        <v>194</v>
      </c>
      <c r="D74" s="67" t="s">
        <v>17</v>
      </c>
      <c r="E74" s="67" t="s">
        <v>18</v>
      </c>
      <c r="F74" s="69">
        <v>58</v>
      </c>
      <c r="G74" s="70">
        <v>2.3401200000000002</v>
      </c>
      <c r="H74" s="71">
        <v>7020.36</v>
      </c>
      <c r="I74" s="72">
        <f t="shared" ref="I74:I116" si="5">F74*H74</f>
        <v>407180.88</v>
      </c>
      <c r="J74" s="116">
        <f t="shared" si="3"/>
        <v>339317.4</v>
      </c>
      <c r="K74" s="105">
        <f t="shared" si="4"/>
        <v>452423.2</v>
      </c>
    </row>
    <row r="75" spans="1:11" ht="30" customHeight="1">
      <c r="A75" s="87">
        <v>70</v>
      </c>
      <c r="B75" s="73" t="s">
        <v>94</v>
      </c>
      <c r="C75" s="68" t="s">
        <v>193</v>
      </c>
      <c r="D75" s="67" t="s">
        <v>17</v>
      </c>
      <c r="E75" s="67" t="s">
        <v>18</v>
      </c>
      <c r="F75" s="69">
        <v>60</v>
      </c>
      <c r="G75" s="70">
        <v>141.37571</v>
      </c>
      <c r="H75" s="71">
        <v>3958.52</v>
      </c>
      <c r="I75" s="72">
        <f t="shared" si="5"/>
        <v>237511.2</v>
      </c>
      <c r="J75" s="116">
        <f t="shared" si="3"/>
        <v>197926.00000000003</v>
      </c>
      <c r="K75" s="105">
        <f t="shared" si="4"/>
        <v>263901.33333333337</v>
      </c>
    </row>
    <row r="76" spans="1:11" ht="30" customHeight="1">
      <c r="A76" s="87">
        <v>71</v>
      </c>
      <c r="B76" s="76" t="s">
        <v>95</v>
      </c>
      <c r="C76" s="74" t="s">
        <v>192</v>
      </c>
      <c r="D76" s="67" t="s">
        <v>17</v>
      </c>
      <c r="E76" s="67" t="s">
        <v>18</v>
      </c>
      <c r="F76" s="69">
        <v>28</v>
      </c>
      <c r="G76" s="122">
        <v>0.30209000000000003</v>
      </c>
      <c r="H76" s="123">
        <v>1691.7</v>
      </c>
      <c r="I76" s="72">
        <f t="shared" si="5"/>
        <v>47367.6</v>
      </c>
      <c r="J76" s="116">
        <f t="shared" si="3"/>
        <v>39473</v>
      </c>
      <c r="K76" s="105">
        <f t="shared" si="4"/>
        <v>52630.666666666664</v>
      </c>
    </row>
    <row r="77" spans="1:11" ht="30" customHeight="1">
      <c r="A77" s="87">
        <v>72</v>
      </c>
      <c r="B77" s="76" t="s">
        <v>95</v>
      </c>
      <c r="C77" s="74" t="s">
        <v>191</v>
      </c>
      <c r="D77" s="67" t="s">
        <v>17</v>
      </c>
      <c r="E77" s="67" t="s">
        <v>18</v>
      </c>
      <c r="F77" s="69">
        <v>143</v>
      </c>
      <c r="G77" s="122">
        <v>0.30209000000000003</v>
      </c>
      <c r="H77" s="123">
        <v>1268.78</v>
      </c>
      <c r="I77" s="72">
        <f t="shared" si="5"/>
        <v>181435.54</v>
      </c>
      <c r="J77" s="116">
        <f t="shared" si="3"/>
        <v>151196.28333333335</v>
      </c>
      <c r="K77" s="105">
        <f t="shared" si="4"/>
        <v>201595.04444444447</v>
      </c>
    </row>
    <row r="78" spans="1:11" ht="30" customHeight="1">
      <c r="A78" s="87">
        <v>73</v>
      </c>
      <c r="B78" s="66" t="s">
        <v>96</v>
      </c>
      <c r="C78" s="121" t="s">
        <v>173</v>
      </c>
      <c r="D78" s="67" t="s">
        <v>6</v>
      </c>
      <c r="E78" s="67" t="s">
        <v>7</v>
      </c>
      <c r="F78" s="69">
        <v>12</v>
      </c>
      <c r="G78" s="70">
        <v>55.03633</v>
      </c>
      <c r="H78" s="71">
        <v>1651.09</v>
      </c>
      <c r="I78" s="72">
        <f t="shared" si="5"/>
        <v>19813.079999999998</v>
      </c>
      <c r="J78" s="116">
        <f t="shared" si="3"/>
        <v>16510.899999999998</v>
      </c>
      <c r="K78" s="105">
        <f t="shared" si="4"/>
        <v>22014.533333333329</v>
      </c>
    </row>
    <row r="79" spans="1:11" ht="30" customHeight="1">
      <c r="A79" s="87">
        <v>74</v>
      </c>
      <c r="B79" s="73" t="s">
        <v>97</v>
      </c>
      <c r="C79" s="68" t="s">
        <v>167</v>
      </c>
      <c r="D79" s="67" t="s">
        <v>17</v>
      </c>
      <c r="E79" s="67" t="s">
        <v>18</v>
      </c>
      <c r="F79" s="69">
        <v>60</v>
      </c>
      <c r="G79" s="70">
        <v>23.227530000000002</v>
      </c>
      <c r="H79" s="71">
        <v>6968.26</v>
      </c>
      <c r="I79" s="72">
        <f t="shared" si="5"/>
        <v>418095.60000000003</v>
      </c>
      <c r="J79" s="116">
        <f t="shared" si="3"/>
        <v>348413.00000000006</v>
      </c>
      <c r="K79" s="105">
        <f t="shared" si="4"/>
        <v>464550.66666666674</v>
      </c>
    </row>
    <row r="80" spans="1:11" ht="30" customHeight="1">
      <c r="A80" s="87">
        <v>75</v>
      </c>
      <c r="B80" s="73" t="s">
        <v>98</v>
      </c>
      <c r="C80" s="68" t="s">
        <v>99</v>
      </c>
      <c r="D80" s="67" t="s">
        <v>17</v>
      </c>
      <c r="E80" s="67" t="s">
        <v>18</v>
      </c>
      <c r="F80" s="69">
        <v>12</v>
      </c>
      <c r="G80" s="70">
        <v>0.22561</v>
      </c>
      <c r="H80" s="71">
        <v>5414.57</v>
      </c>
      <c r="I80" s="72">
        <f t="shared" si="5"/>
        <v>64974.84</v>
      </c>
      <c r="J80" s="116">
        <f t="shared" si="3"/>
        <v>54145.7</v>
      </c>
      <c r="K80" s="105">
        <f t="shared" si="4"/>
        <v>72194.266666666663</v>
      </c>
    </row>
    <row r="81" spans="1:11" ht="30" customHeight="1">
      <c r="A81" s="87">
        <v>76</v>
      </c>
      <c r="B81" s="125" t="s">
        <v>100</v>
      </c>
      <c r="C81" s="68" t="s">
        <v>215</v>
      </c>
      <c r="D81" s="67" t="s">
        <v>17</v>
      </c>
      <c r="E81" s="67" t="s">
        <v>18</v>
      </c>
      <c r="F81" s="69">
        <v>6</v>
      </c>
      <c r="G81" s="70">
        <v>1.0966</v>
      </c>
      <c r="H81" s="71">
        <v>3289.8</v>
      </c>
      <c r="I81" s="72">
        <f t="shared" si="5"/>
        <v>19738.800000000003</v>
      </c>
      <c r="J81" s="116">
        <f t="shared" si="3"/>
        <v>16449.000000000004</v>
      </c>
      <c r="K81" s="105">
        <f t="shared" si="4"/>
        <v>21932.000000000004</v>
      </c>
    </row>
    <row r="82" spans="1:11" ht="30" customHeight="1">
      <c r="A82" s="87">
        <v>77</v>
      </c>
      <c r="B82" s="125" t="s">
        <v>100</v>
      </c>
      <c r="C82" s="68" t="s">
        <v>216</v>
      </c>
      <c r="D82" s="67" t="s">
        <v>17</v>
      </c>
      <c r="E82" s="67" t="s">
        <v>18</v>
      </c>
      <c r="F82" s="69">
        <v>120</v>
      </c>
      <c r="G82" s="70">
        <v>1.0966</v>
      </c>
      <c r="H82" s="71">
        <v>9869.39</v>
      </c>
      <c r="I82" s="72">
        <f t="shared" si="5"/>
        <v>1184326.7999999998</v>
      </c>
      <c r="J82" s="116">
        <f t="shared" si="3"/>
        <v>986938.99999999988</v>
      </c>
      <c r="K82" s="105">
        <f t="shared" si="4"/>
        <v>1315918.6666666665</v>
      </c>
    </row>
    <row r="83" spans="1:11" ht="30" customHeight="1">
      <c r="A83" s="87">
        <v>78</v>
      </c>
      <c r="B83" s="73" t="s">
        <v>101</v>
      </c>
      <c r="C83" s="68" t="s">
        <v>102</v>
      </c>
      <c r="D83" s="67" t="s">
        <v>17</v>
      </c>
      <c r="E83" s="67" t="s">
        <v>18</v>
      </c>
      <c r="F83" s="69">
        <v>125</v>
      </c>
      <c r="G83" s="122">
        <v>498.38571000000002</v>
      </c>
      <c r="H83" s="123">
        <v>3488.7</v>
      </c>
      <c r="I83" s="72">
        <f t="shared" si="5"/>
        <v>436087.5</v>
      </c>
      <c r="J83" s="116">
        <f t="shared" si="3"/>
        <v>363406.25</v>
      </c>
      <c r="K83" s="105">
        <f t="shared" si="4"/>
        <v>484541.66666666669</v>
      </c>
    </row>
    <row r="84" spans="1:11" ht="30" customHeight="1">
      <c r="A84" s="90">
        <v>79</v>
      </c>
      <c r="B84" s="73" t="s">
        <v>103</v>
      </c>
      <c r="C84" s="68" t="s">
        <v>104</v>
      </c>
      <c r="D84" s="67" t="s">
        <v>17</v>
      </c>
      <c r="E84" s="67" t="s">
        <v>18</v>
      </c>
      <c r="F84" s="69">
        <v>24</v>
      </c>
      <c r="G84" s="70">
        <v>0.74119999999999997</v>
      </c>
      <c r="H84" s="71">
        <v>11118.01</v>
      </c>
      <c r="I84" s="77">
        <f t="shared" si="5"/>
        <v>266832.24</v>
      </c>
      <c r="J84" s="116">
        <f t="shared" si="3"/>
        <v>222360.2</v>
      </c>
      <c r="K84" s="105">
        <f t="shared" si="4"/>
        <v>296480.26666666666</v>
      </c>
    </row>
    <row r="85" spans="1:11" ht="30" customHeight="1">
      <c r="A85" s="86">
        <v>80</v>
      </c>
      <c r="B85" s="73" t="s">
        <v>105</v>
      </c>
      <c r="C85" s="68" t="s">
        <v>106</v>
      </c>
      <c r="D85" s="67" t="s">
        <v>17</v>
      </c>
      <c r="E85" s="67" t="s">
        <v>18</v>
      </c>
      <c r="F85" s="67">
        <v>36</v>
      </c>
      <c r="G85" s="70">
        <v>27.059819999999998</v>
      </c>
      <c r="H85" s="71">
        <v>7576.75</v>
      </c>
      <c r="I85" s="77">
        <f t="shared" si="5"/>
        <v>272763</v>
      </c>
      <c r="J85" s="116">
        <f t="shared" si="3"/>
        <v>227302.5</v>
      </c>
      <c r="K85" s="105">
        <f t="shared" si="4"/>
        <v>303070</v>
      </c>
    </row>
    <row r="86" spans="1:11" ht="30" customHeight="1">
      <c r="A86" s="87">
        <v>81</v>
      </c>
      <c r="B86" s="73" t="s">
        <v>105</v>
      </c>
      <c r="C86" s="68" t="s">
        <v>168</v>
      </c>
      <c r="D86" s="67" t="s">
        <v>17</v>
      </c>
      <c r="E86" s="67" t="s">
        <v>18</v>
      </c>
      <c r="F86" s="67">
        <v>36</v>
      </c>
      <c r="G86" s="70">
        <v>27.059819999999998</v>
      </c>
      <c r="H86" s="71">
        <v>1515.35</v>
      </c>
      <c r="I86" s="72">
        <f t="shared" si="5"/>
        <v>54552.6</v>
      </c>
      <c r="J86" s="116">
        <f t="shared" si="3"/>
        <v>45460.5</v>
      </c>
      <c r="K86" s="105">
        <f t="shared" si="4"/>
        <v>60614</v>
      </c>
    </row>
    <row r="87" spans="1:11" ht="30" customHeight="1">
      <c r="A87" s="88">
        <v>82</v>
      </c>
      <c r="B87" s="125" t="s">
        <v>107</v>
      </c>
      <c r="C87" s="68" t="s">
        <v>228</v>
      </c>
      <c r="D87" s="67" t="s">
        <v>17</v>
      </c>
      <c r="E87" s="67" t="s">
        <v>18</v>
      </c>
      <c r="F87" s="69">
        <v>6</v>
      </c>
      <c r="G87" s="122">
        <v>430.68266999999997</v>
      </c>
      <c r="H87" s="123">
        <v>12920.48</v>
      </c>
      <c r="I87" s="72">
        <f t="shared" si="5"/>
        <v>77522.880000000005</v>
      </c>
      <c r="J87" s="116">
        <f t="shared" si="3"/>
        <v>64602.400000000009</v>
      </c>
      <c r="K87" s="105">
        <f t="shared" si="4"/>
        <v>86136.53333333334</v>
      </c>
    </row>
    <row r="88" spans="1:11" ht="30" customHeight="1">
      <c r="A88" s="87">
        <v>83</v>
      </c>
      <c r="B88" s="73" t="s">
        <v>108</v>
      </c>
      <c r="C88" s="68" t="s">
        <v>169</v>
      </c>
      <c r="D88" s="67" t="s">
        <v>6</v>
      </c>
      <c r="E88" s="67" t="s">
        <v>7</v>
      </c>
      <c r="F88" s="67">
        <v>12</v>
      </c>
      <c r="G88" s="70">
        <v>59.335000000000001</v>
      </c>
      <c r="H88" s="71">
        <v>593.35</v>
      </c>
      <c r="I88" s="72">
        <f t="shared" si="5"/>
        <v>7120.2000000000007</v>
      </c>
      <c r="J88" s="116">
        <f t="shared" si="3"/>
        <v>5933.5000000000009</v>
      </c>
      <c r="K88" s="105">
        <f t="shared" si="4"/>
        <v>7911.3333333333348</v>
      </c>
    </row>
    <row r="89" spans="1:11" ht="30" customHeight="1">
      <c r="A89" s="87">
        <v>84</v>
      </c>
      <c r="B89" s="73" t="s">
        <v>108</v>
      </c>
      <c r="C89" s="68" t="s">
        <v>109</v>
      </c>
      <c r="D89" s="67" t="s">
        <v>6</v>
      </c>
      <c r="E89" s="67" t="s">
        <v>7</v>
      </c>
      <c r="F89" s="67">
        <v>54</v>
      </c>
      <c r="G89" s="70">
        <v>18.535</v>
      </c>
      <c r="H89" s="71">
        <v>74.14</v>
      </c>
      <c r="I89" s="77">
        <f t="shared" si="5"/>
        <v>4003.56</v>
      </c>
      <c r="J89" s="116">
        <f t="shared" si="3"/>
        <v>3336.3</v>
      </c>
      <c r="K89" s="105">
        <f t="shared" si="4"/>
        <v>4448.4000000000005</v>
      </c>
    </row>
    <row r="90" spans="1:11" ht="30" customHeight="1">
      <c r="A90" s="87">
        <v>85</v>
      </c>
      <c r="B90" s="73" t="s">
        <v>110</v>
      </c>
      <c r="C90" s="74" t="s">
        <v>111</v>
      </c>
      <c r="D90" s="67" t="s">
        <v>6</v>
      </c>
      <c r="E90" s="67" t="s">
        <v>7</v>
      </c>
      <c r="F90" s="69">
        <v>2100</v>
      </c>
      <c r="G90" s="70">
        <v>0.52610000000000001</v>
      </c>
      <c r="H90" s="71">
        <v>52.61</v>
      </c>
      <c r="I90" s="77">
        <f t="shared" si="5"/>
        <v>110481</v>
      </c>
      <c r="J90" s="116">
        <f t="shared" si="3"/>
        <v>92067.5</v>
      </c>
      <c r="K90" s="105">
        <f t="shared" si="4"/>
        <v>122756.66666666667</v>
      </c>
    </row>
    <row r="91" spans="1:11" ht="30" customHeight="1">
      <c r="A91" s="86">
        <v>86</v>
      </c>
      <c r="B91" s="73" t="s">
        <v>112</v>
      </c>
      <c r="C91" s="68" t="s">
        <v>113</v>
      </c>
      <c r="D91" s="67" t="s">
        <v>6</v>
      </c>
      <c r="E91" s="67" t="s">
        <v>26</v>
      </c>
      <c r="F91" s="69">
        <v>120</v>
      </c>
      <c r="G91" s="70">
        <v>850.79547000000002</v>
      </c>
      <c r="H91" s="71">
        <v>748.7</v>
      </c>
      <c r="I91" s="77">
        <f t="shared" si="5"/>
        <v>89844</v>
      </c>
      <c r="J91" s="116">
        <f t="shared" si="3"/>
        <v>74870</v>
      </c>
      <c r="K91" s="105">
        <f t="shared" si="4"/>
        <v>99826.666666666672</v>
      </c>
    </row>
    <row r="92" spans="1:11" ht="30" customHeight="1">
      <c r="A92" s="87">
        <v>87</v>
      </c>
      <c r="B92" s="130" t="s">
        <v>114</v>
      </c>
      <c r="C92" s="131" t="s">
        <v>229</v>
      </c>
      <c r="D92" s="67" t="s">
        <v>17</v>
      </c>
      <c r="E92" s="67" t="s">
        <v>35</v>
      </c>
      <c r="F92" s="69">
        <v>60</v>
      </c>
      <c r="G92" s="70">
        <v>347.78393999999997</v>
      </c>
      <c r="H92" s="71">
        <v>9737.9500000000007</v>
      </c>
      <c r="I92" s="77">
        <f t="shared" si="5"/>
        <v>584277</v>
      </c>
      <c r="J92" s="116">
        <f t="shared" si="3"/>
        <v>486897.5</v>
      </c>
      <c r="K92" s="105">
        <f t="shared" si="4"/>
        <v>649196.66666666663</v>
      </c>
    </row>
    <row r="93" spans="1:11" ht="30" customHeight="1">
      <c r="A93" s="87">
        <v>88</v>
      </c>
      <c r="B93" s="73" t="s">
        <v>115</v>
      </c>
      <c r="C93" s="68" t="s">
        <v>116</v>
      </c>
      <c r="D93" s="67" t="s">
        <v>6</v>
      </c>
      <c r="E93" s="67" t="s">
        <v>7</v>
      </c>
      <c r="F93" s="69">
        <v>120</v>
      </c>
      <c r="G93" s="70">
        <v>6.8479999999999999</v>
      </c>
      <c r="H93" s="71">
        <v>1369.6</v>
      </c>
      <c r="I93" s="77">
        <f t="shared" si="5"/>
        <v>164352</v>
      </c>
      <c r="J93" s="116">
        <f t="shared" si="3"/>
        <v>136960</v>
      </c>
      <c r="K93" s="105">
        <f t="shared" si="4"/>
        <v>182613.33333333334</v>
      </c>
    </row>
    <row r="94" spans="1:11" ht="30" customHeight="1">
      <c r="A94" s="87">
        <v>89</v>
      </c>
      <c r="B94" s="73" t="s">
        <v>117</v>
      </c>
      <c r="C94" s="68" t="s">
        <v>118</v>
      </c>
      <c r="D94" s="67" t="s">
        <v>17</v>
      </c>
      <c r="E94" s="67" t="s">
        <v>18</v>
      </c>
      <c r="F94" s="69">
        <v>50</v>
      </c>
      <c r="G94" s="70">
        <v>227.94143</v>
      </c>
      <c r="H94" s="71">
        <v>6382.36</v>
      </c>
      <c r="I94" s="77">
        <f t="shared" si="5"/>
        <v>319118</v>
      </c>
      <c r="J94" s="116">
        <f t="shared" si="3"/>
        <v>265931.66666666669</v>
      </c>
      <c r="K94" s="105">
        <f t="shared" si="4"/>
        <v>354575.55555555556</v>
      </c>
    </row>
    <row r="95" spans="1:11" ht="31.5">
      <c r="A95" s="87">
        <v>90</v>
      </c>
      <c r="B95" s="73" t="s">
        <v>119</v>
      </c>
      <c r="C95" s="68" t="s">
        <v>120</v>
      </c>
      <c r="D95" s="67" t="s">
        <v>17</v>
      </c>
      <c r="E95" s="67" t="s">
        <v>18</v>
      </c>
      <c r="F95" s="69">
        <v>60</v>
      </c>
      <c r="G95" s="70">
        <v>225.79</v>
      </c>
      <c r="H95" s="71">
        <v>6773.7</v>
      </c>
      <c r="I95" s="77">
        <f t="shared" si="5"/>
        <v>406422</v>
      </c>
      <c r="J95" s="116">
        <f t="shared" si="3"/>
        <v>338685</v>
      </c>
      <c r="K95" s="105">
        <f t="shared" si="4"/>
        <v>451580</v>
      </c>
    </row>
    <row r="96" spans="1:11" ht="31.5">
      <c r="A96" s="88">
        <v>91</v>
      </c>
      <c r="B96" s="73" t="s">
        <v>121</v>
      </c>
      <c r="C96" s="68" t="s">
        <v>122</v>
      </c>
      <c r="D96" s="67" t="s">
        <v>6</v>
      </c>
      <c r="E96" s="67" t="s">
        <v>7</v>
      </c>
      <c r="F96" s="69">
        <v>1600</v>
      </c>
      <c r="G96" s="70">
        <v>54.340330000000002</v>
      </c>
      <c r="H96" s="71">
        <v>233.12</v>
      </c>
      <c r="I96" s="77">
        <f t="shared" si="5"/>
        <v>372992</v>
      </c>
      <c r="J96" s="116">
        <f t="shared" si="3"/>
        <v>310826.66666666669</v>
      </c>
      <c r="K96" s="105">
        <f t="shared" si="4"/>
        <v>414435.55555555556</v>
      </c>
    </row>
    <row r="97" spans="1:11" ht="31.5">
      <c r="A97" s="88">
        <v>92</v>
      </c>
      <c r="B97" s="73" t="s">
        <v>123</v>
      </c>
      <c r="C97" s="68" t="s">
        <v>190</v>
      </c>
      <c r="D97" s="67" t="s">
        <v>6</v>
      </c>
      <c r="E97" s="67" t="s">
        <v>7</v>
      </c>
      <c r="F97" s="69">
        <v>380</v>
      </c>
      <c r="G97" s="70">
        <v>79.412499999999994</v>
      </c>
      <c r="H97" s="71">
        <v>1588.25</v>
      </c>
      <c r="I97" s="77">
        <f t="shared" si="5"/>
        <v>603535</v>
      </c>
      <c r="J97" s="116">
        <f t="shared" si="3"/>
        <v>502945.83333333337</v>
      </c>
      <c r="K97" s="105">
        <f t="shared" si="4"/>
        <v>670594.4444444445</v>
      </c>
    </row>
    <row r="98" spans="1:11" ht="35.25" customHeight="1">
      <c r="A98" s="88">
        <v>93</v>
      </c>
      <c r="B98" s="73" t="s">
        <v>124</v>
      </c>
      <c r="C98" s="68" t="s">
        <v>189</v>
      </c>
      <c r="D98" s="67" t="s">
        <v>6</v>
      </c>
      <c r="E98" s="67" t="s">
        <v>7</v>
      </c>
      <c r="F98" s="69">
        <v>300</v>
      </c>
      <c r="G98" s="70">
        <v>81.545500000000004</v>
      </c>
      <c r="H98" s="71">
        <v>1630.91</v>
      </c>
      <c r="I98" s="77">
        <f t="shared" si="5"/>
        <v>489273</v>
      </c>
      <c r="J98" s="116">
        <f t="shared" si="3"/>
        <v>407727.5</v>
      </c>
      <c r="K98" s="105">
        <f t="shared" si="4"/>
        <v>543636.66666666663</v>
      </c>
    </row>
    <row r="99" spans="1:11" ht="32.25" thickBot="1">
      <c r="A99" s="92">
        <v>94</v>
      </c>
      <c r="B99" s="132" t="s">
        <v>125</v>
      </c>
      <c r="C99" s="133" t="s">
        <v>126</v>
      </c>
      <c r="D99" s="134" t="s">
        <v>6</v>
      </c>
      <c r="E99" s="134" t="s">
        <v>7</v>
      </c>
      <c r="F99" s="135">
        <v>600</v>
      </c>
      <c r="G99" s="136">
        <v>15.96</v>
      </c>
      <c r="H99" s="137">
        <v>23.94</v>
      </c>
      <c r="I99" s="138">
        <f t="shared" si="5"/>
        <v>14364</v>
      </c>
      <c r="J99" s="139">
        <f t="shared" si="3"/>
        <v>11970</v>
      </c>
      <c r="K99" s="108">
        <f t="shared" si="4"/>
        <v>15960</v>
      </c>
    </row>
    <row r="100" spans="1:11" ht="31.5">
      <c r="A100" s="93">
        <v>95</v>
      </c>
      <c r="B100" s="140" t="s">
        <v>127</v>
      </c>
      <c r="C100" s="57" t="s">
        <v>128</v>
      </c>
      <c r="D100" s="58" t="s">
        <v>6</v>
      </c>
      <c r="E100" s="58" t="s">
        <v>7</v>
      </c>
      <c r="F100" s="59">
        <v>10</v>
      </c>
      <c r="G100" s="60">
        <v>7743.8252000000002</v>
      </c>
      <c r="H100" s="61">
        <v>11073.67</v>
      </c>
      <c r="I100" s="62">
        <f t="shared" si="5"/>
        <v>110736.7</v>
      </c>
      <c r="J100" s="141">
        <f t="shared" si="3"/>
        <v>92280.583333333328</v>
      </c>
      <c r="K100" s="104">
        <f t="shared" si="4"/>
        <v>123040.77777777777</v>
      </c>
    </row>
    <row r="101" spans="1:11" ht="31.5" customHeight="1">
      <c r="A101" s="87">
        <v>96</v>
      </c>
      <c r="B101" s="66" t="s">
        <v>129</v>
      </c>
      <c r="C101" s="131" t="s">
        <v>130</v>
      </c>
      <c r="D101" s="67" t="s">
        <v>17</v>
      </c>
      <c r="E101" s="67" t="s">
        <v>18</v>
      </c>
      <c r="F101" s="69">
        <v>30</v>
      </c>
      <c r="G101" s="70">
        <v>6.8544</v>
      </c>
      <c r="H101" s="71">
        <v>85.68</v>
      </c>
      <c r="I101" s="77">
        <f t="shared" si="5"/>
        <v>2570.4</v>
      </c>
      <c r="J101" s="116">
        <f t="shared" si="3"/>
        <v>2142</v>
      </c>
      <c r="K101" s="105">
        <f t="shared" si="4"/>
        <v>2856</v>
      </c>
    </row>
    <row r="102" spans="1:11" ht="31.5" customHeight="1">
      <c r="A102" s="87">
        <v>97</v>
      </c>
      <c r="B102" s="66" t="s">
        <v>131</v>
      </c>
      <c r="C102" s="131" t="s">
        <v>219</v>
      </c>
      <c r="D102" s="67" t="s">
        <v>17</v>
      </c>
      <c r="E102" s="67" t="s">
        <v>18</v>
      </c>
      <c r="F102" s="69">
        <v>17</v>
      </c>
      <c r="G102" s="70">
        <v>9.375</v>
      </c>
      <c r="H102" s="71">
        <v>28.13</v>
      </c>
      <c r="I102" s="77">
        <f t="shared" si="5"/>
        <v>478.21</v>
      </c>
      <c r="J102" s="116">
        <f t="shared" si="3"/>
        <v>398.50833333333333</v>
      </c>
      <c r="K102" s="105">
        <f t="shared" si="4"/>
        <v>531.34444444444443</v>
      </c>
    </row>
    <row r="103" spans="1:11" ht="31.5" customHeight="1">
      <c r="A103" s="87">
        <v>98</v>
      </c>
      <c r="B103" s="66" t="s">
        <v>132</v>
      </c>
      <c r="C103" s="131" t="s">
        <v>220</v>
      </c>
      <c r="D103" s="67" t="s">
        <v>17</v>
      </c>
      <c r="E103" s="67" t="s">
        <v>18</v>
      </c>
      <c r="F103" s="69">
        <v>18</v>
      </c>
      <c r="G103" s="70">
        <v>9.375</v>
      </c>
      <c r="H103" s="71">
        <v>56.25</v>
      </c>
      <c r="I103" s="77">
        <f t="shared" si="5"/>
        <v>1012.5</v>
      </c>
      <c r="J103" s="116">
        <f t="shared" si="3"/>
        <v>843.75</v>
      </c>
      <c r="K103" s="105">
        <f t="shared" si="4"/>
        <v>1125</v>
      </c>
    </row>
    <row r="104" spans="1:11" ht="31.5">
      <c r="A104" s="87">
        <v>99</v>
      </c>
      <c r="B104" s="118" t="s">
        <v>133</v>
      </c>
      <c r="C104" s="131" t="s">
        <v>221</v>
      </c>
      <c r="D104" s="67" t="s">
        <v>6</v>
      </c>
      <c r="E104" s="67" t="s">
        <v>7</v>
      </c>
      <c r="F104" s="69">
        <v>4500</v>
      </c>
      <c r="G104" s="70">
        <v>3.696E-2</v>
      </c>
      <c r="H104" s="71">
        <v>36.96</v>
      </c>
      <c r="I104" s="77">
        <f t="shared" si="5"/>
        <v>166320</v>
      </c>
      <c r="J104" s="116">
        <f t="shared" si="3"/>
        <v>138600</v>
      </c>
      <c r="K104" s="105">
        <f t="shared" si="4"/>
        <v>184800</v>
      </c>
    </row>
    <row r="105" spans="1:11" ht="31.5">
      <c r="A105" s="88">
        <v>100</v>
      </c>
      <c r="B105" s="73" t="s">
        <v>134</v>
      </c>
      <c r="C105" s="68" t="s">
        <v>135</v>
      </c>
      <c r="D105" s="67" t="s">
        <v>6</v>
      </c>
      <c r="E105" s="67" t="s">
        <v>7</v>
      </c>
      <c r="F105" s="69">
        <v>500</v>
      </c>
      <c r="G105" s="70">
        <v>22.91</v>
      </c>
      <c r="H105" s="71">
        <v>22.91</v>
      </c>
      <c r="I105" s="77">
        <f t="shared" si="5"/>
        <v>11455</v>
      </c>
      <c r="J105" s="116">
        <f t="shared" si="3"/>
        <v>9545.8333333333339</v>
      </c>
      <c r="K105" s="105">
        <f t="shared" si="4"/>
        <v>12727.777777777779</v>
      </c>
    </row>
    <row r="106" spans="1:11" ht="31.5">
      <c r="A106" s="88">
        <v>101</v>
      </c>
      <c r="B106" s="73" t="s">
        <v>136</v>
      </c>
      <c r="C106" s="68" t="s">
        <v>137</v>
      </c>
      <c r="D106" s="67" t="s">
        <v>6</v>
      </c>
      <c r="E106" s="67" t="s">
        <v>7</v>
      </c>
      <c r="F106" s="69">
        <v>300</v>
      </c>
      <c r="G106" s="70">
        <v>20.315000000000001</v>
      </c>
      <c r="H106" s="71">
        <v>568.82000000000005</v>
      </c>
      <c r="I106" s="77">
        <f t="shared" si="5"/>
        <v>170646.00000000003</v>
      </c>
      <c r="J106" s="116">
        <f t="shared" si="3"/>
        <v>142205.00000000003</v>
      </c>
      <c r="K106" s="105">
        <f t="shared" si="4"/>
        <v>189606.66666666672</v>
      </c>
    </row>
    <row r="107" spans="1:11" ht="31.5">
      <c r="A107" s="90">
        <v>102</v>
      </c>
      <c r="B107" s="73" t="s">
        <v>138</v>
      </c>
      <c r="C107" s="68" t="s">
        <v>188</v>
      </c>
      <c r="D107" s="67" t="s">
        <v>6</v>
      </c>
      <c r="E107" s="67" t="s">
        <v>26</v>
      </c>
      <c r="F107" s="69">
        <v>16500</v>
      </c>
      <c r="G107" s="70">
        <v>7.2095799999999999</v>
      </c>
      <c r="H107" s="71">
        <v>30.06</v>
      </c>
      <c r="I107" s="77">
        <f>F107*H107/5</f>
        <v>99198</v>
      </c>
      <c r="J107" s="116">
        <f t="shared" si="3"/>
        <v>82665</v>
      </c>
      <c r="K107" s="105">
        <f t="shared" si="4"/>
        <v>110220</v>
      </c>
    </row>
    <row r="108" spans="1:11" ht="31.5">
      <c r="A108" s="90">
        <v>103</v>
      </c>
      <c r="B108" s="73" t="s">
        <v>138</v>
      </c>
      <c r="C108" s="68" t="s">
        <v>139</v>
      </c>
      <c r="D108" s="67" t="s">
        <v>6</v>
      </c>
      <c r="E108" s="67" t="s">
        <v>26</v>
      </c>
      <c r="F108" s="69">
        <v>1250</v>
      </c>
      <c r="G108" s="70">
        <v>7.2095799999999999</v>
      </c>
      <c r="H108" s="71">
        <v>12.04</v>
      </c>
      <c r="I108" s="77">
        <f t="shared" si="5"/>
        <v>15049.999999999998</v>
      </c>
      <c r="J108" s="116">
        <f t="shared" si="3"/>
        <v>12541.666666666666</v>
      </c>
      <c r="K108" s="105">
        <f t="shared" si="4"/>
        <v>16722.222222222223</v>
      </c>
    </row>
    <row r="109" spans="1:11" ht="31.5">
      <c r="A109" s="87">
        <v>104</v>
      </c>
      <c r="B109" s="76" t="s">
        <v>138</v>
      </c>
      <c r="C109" s="74" t="s">
        <v>187</v>
      </c>
      <c r="D109" s="67" t="s">
        <v>6</v>
      </c>
      <c r="E109" s="67" t="s">
        <v>7</v>
      </c>
      <c r="F109" s="69">
        <v>200</v>
      </c>
      <c r="G109" s="70">
        <v>7.2095799999999999</v>
      </c>
      <c r="H109" s="71">
        <v>18.02</v>
      </c>
      <c r="I109" s="77">
        <f t="shared" si="5"/>
        <v>3604</v>
      </c>
      <c r="J109" s="116">
        <f t="shared" si="3"/>
        <v>3003.3333333333335</v>
      </c>
      <c r="K109" s="105">
        <f t="shared" si="4"/>
        <v>4004.4444444444448</v>
      </c>
    </row>
    <row r="110" spans="1:11" ht="31.5">
      <c r="A110" s="87">
        <v>105</v>
      </c>
      <c r="B110" s="73" t="s">
        <v>84</v>
      </c>
      <c r="C110" s="128" t="s">
        <v>218</v>
      </c>
      <c r="D110" s="67" t="s">
        <v>17</v>
      </c>
      <c r="E110" s="67" t="s">
        <v>18</v>
      </c>
      <c r="F110" s="69">
        <v>60</v>
      </c>
      <c r="G110" s="70">
        <v>144.58332999999999</v>
      </c>
      <c r="H110" s="71">
        <v>4337.5</v>
      </c>
      <c r="I110" s="77">
        <f t="shared" si="5"/>
        <v>260250</v>
      </c>
      <c r="J110" s="116">
        <f t="shared" si="3"/>
        <v>216875</v>
      </c>
      <c r="K110" s="105">
        <f t="shared" si="4"/>
        <v>289166.66666666669</v>
      </c>
    </row>
    <row r="111" spans="1:11" ht="31.5">
      <c r="A111" s="87">
        <v>106</v>
      </c>
      <c r="B111" s="120" t="s">
        <v>140</v>
      </c>
      <c r="C111" s="142" t="s">
        <v>184</v>
      </c>
      <c r="D111" s="67" t="s">
        <v>6</v>
      </c>
      <c r="E111" s="67" t="s">
        <v>7</v>
      </c>
      <c r="F111" s="67">
        <v>300</v>
      </c>
      <c r="G111" s="70">
        <v>2.1260599999999998</v>
      </c>
      <c r="H111" s="71">
        <v>1063.03</v>
      </c>
      <c r="I111" s="77">
        <f t="shared" si="5"/>
        <v>318909</v>
      </c>
      <c r="J111" s="116">
        <f t="shared" si="3"/>
        <v>265757.5</v>
      </c>
      <c r="K111" s="105">
        <f t="shared" si="4"/>
        <v>354343.33333333331</v>
      </c>
    </row>
    <row r="112" spans="1:11" ht="35.25" customHeight="1">
      <c r="A112" s="94">
        <v>107</v>
      </c>
      <c r="B112" s="120" t="s">
        <v>140</v>
      </c>
      <c r="C112" s="142" t="s">
        <v>185</v>
      </c>
      <c r="D112" s="67" t="s">
        <v>6</v>
      </c>
      <c r="E112" s="67" t="s">
        <v>7</v>
      </c>
      <c r="F112" s="67">
        <v>300</v>
      </c>
      <c r="G112" s="70">
        <v>2.1260599999999998</v>
      </c>
      <c r="H112" s="71">
        <v>2126.06</v>
      </c>
      <c r="I112" s="77">
        <f t="shared" si="5"/>
        <v>637818</v>
      </c>
      <c r="J112" s="116">
        <f t="shared" si="3"/>
        <v>531515</v>
      </c>
      <c r="K112" s="105">
        <f t="shared" si="4"/>
        <v>708686.66666666663</v>
      </c>
    </row>
    <row r="113" spans="1:14" ht="31.5">
      <c r="A113" s="87">
        <v>108</v>
      </c>
      <c r="B113" s="143" t="s">
        <v>141</v>
      </c>
      <c r="C113" s="144" t="s">
        <v>186</v>
      </c>
      <c r="D113" s="67" t="s">
        <v>17</v>
      </c>
      <c r="E113" s="67" t="s">
        <v>18</v>
      </c>
      <c r="F113" s="69">
        <v>6</v>
      </c>
      <c r="G113" s="70">
        <v>409.65499999999997</v>
      </c>
      <c r="H113" s="71">
        <v>11470.34</v>
      </c>
      <c r="I113" s="77">
        <f t="shared" si="5"/>
        <v>68822.040000000008</v>
      </c>
      <c r="J113" s="116">
        <f t="shared" si="3"/>
        <v>57351.700000000012</v>
      </c>
      <c r="K113" s="105">
        <f t="shared" si="4"/>
        <v>76468.933333333349</v>
      </c>
    </row>
    <row r="114" spans="1:14" ht="33.75" customHeight="1">
      <c r="A114" s="87">
        <v>109</v>
      </c>
      <c r="B114" s="145" t="s">
        <v>172</v>
      </c>
      <c r="C114" s="146" t="s">
        <v>179</v>
      </c>
      <c r="D114" s="67" t="s">
        <v>6</v>
      </c>
      <c r="E114" s="67" t="s">
        <v>7</v>
      </c>
      <c r="F114" s="69">
        <v>10</v>
      </c>
      <c r="G114" s="70">
        <v>668.90741000000003</v>
      </c>
      <c r="H114" s="71">
        <v>1444.84</v>
      </c>
      <c r="I114" s="77">
        <f t="shared" si="5"/>
        <v>14448.4</v>
      </c>
      <c r="J114" s="116">
        <f t="shared" si="3"/>
        <v>12040.333333333334</v>
      </c>
      <c r="K114" s="105">
        <f t="shared" si="4"/>
        <v>16053.777777777779</v>
      </c>
    </row>
    <row r="115" spans="1:14" ht="33.75" customHeight="1">
      <c r="A115" s="87">
        <v>110</v>
      </c>
      <c r="B115" s="147" t="s">
        <v>175</v>
      </c>
      <c r="C115" s="148" t="s">
        <v>174</v>
      </c>
      <c r="D115" s="67" t="s">
        <v>17</v>
      </c>
      <c r="E115" s="67" t="s">
        <v>18</v>
      </c>
      <c r="F115" s="69">
        <v>48</v>
      </c>
      <c r="G115" s="122">
        <v>2.72871</v>
      </c>
      <c r="H115" s="149">
        <v>1910.1</v>
      </c>
      <c r="I115" s="77">
        <f t="shared" si="5"/>
        <v>91684.799999999988</v>
      </c>
      <c r="J115" s="116">
        <f t="shared" si="3"/>
        <v>76404</v>
      </c>
      <c r="K115" s="105">
        <f t="shared" si="4"/>
        <v>101872</v>
      </c>
    </row>
    <row r="116" spans="1:14" ht="42.75" customHeight="1" thickBot="1">
      <c r="A116" s="95">
        <v>111</v>
      </c>
      <c r="B116" s="63" t="s">
        <v>8</v>
      </c>
      <c r="C116" s="64" t="s">
        <v>183</v>
      </c>
      <c r="D116" s="18" t="s">
        <v>6</v>
      </c>
      <c r="E116" s="18" t="s">
        <v>7</v>
      </c>
      <c r="F116" s="17">
        <v>150</v>
      </c>
      <c r="G116" s="150">
        <v>12.9968520981556</v>
      </c>
      <c r="H116" s="151">
        <v>866.5</v>
      </c>
      <c r="I116" s="65">
        <f t="shared" si="5"/>
        <v>129975</v>
      </c>
      <c r="J116" s="119">
        <f t="shared" si="3"/>
        <v>108312.5</v>
      </c>
      <c r="K116" s="106">
        <f t="shared" si="4"/>
        <v>144416.66666666666</v>
      </c>
    </row>
    <row r="117" spans="1:14" ht="36" customHeight="1" thickBot="1">
      <c r="A117" s="96">
        <v>2</v>
      </c>
      <c r="B117" s="152"/>
      <c r="C117" s="40" t="s">
        <v>180</v>
      </c>
      <c r="D117" s="51"/>
      <c r="E117" s="51"/>
      <c r="F117" s="52"/>
      <c r="G117" s="52"/>
      <c r="H117" s="41"/>
      <c r="I117" s="42"/>
      <c r="J117" s="114"/>
      <c r="K117" s="109"/>
    </row>
    <row r="118" spans="1:14" ht="126.75" customHeight="1" thickBot="1">
      <c r="A118" s="97"/>
      <c r="B118" s="153" t="s">
        <v>0</v>
      </c>
      <c r="C118" s="46" t="s">
        <v>1</v>
      </c>
      <c r="D118" s="47" t="s">
        <v>2</v>
      </c>
      <c r="E118" s="48" t="s">
        <v>176</v>
      </c>
      <c r="F118" s="49" t="s">
        <v>142</v>
      </c>
      <c r="G118" s="50" t="s">
        <v>4</v>
      </c>
      <c r="H118" s="32"/>
      <c r="I118" s="33" t="s">
        <v>231</v>
      </c>
      <c r="J118" s="34" t="s">
        <v>236</v>
      </c>
      <c r="K118" s="101" t="s">
        <v>237</v>
      </c>
      <c r="M118" s="56"/>
      <c r="N118" s="56"/>
    </row>
    <row r="119" spans="1:14" ht="31.5">
      <c r="A119" s="98">
        <v>1</v>
      </c>
      <c r="B119" s="154" t="s">
        <v>143</v>
      </c>
      <c r="C119" s="16" t="s">
        <v>177</v>
      </c>
      <c r="D119" s="38" t="s">
        <v>144</v>
      </c>
      <c r="E119" s="16" t="s">
        <v>145</v>
      </c>
      <c r="F119" s="16">
        <v>1500</v>
      </c>
      <c r="G119" s="43">
        <v>0.78132999999999997</v>
      </c>
      <c r="H119" s="44"/>
      <c r="I119" s="45">
        <f>G119*F119</f>
        <v>1171.9949999999999</v>
      </c>
      <c r="J119" s="115">
        <f>I119/1.2</f>
        <v>976.66249999999991</v>
      </c>
      <c r="K119" s="107">
        <f t="shared" ref="K119:K126" si="6">J119/12*16</f>
        <v>1302.2166666666665</v>
      </c>
      <c r="M119" s="1"/>
      <c r="N119" s="1"/>
    </row>
    <row r="120" spans="1:14" ht="31.5">
      <c r="A120" s="99">
        <v>2</v>
      </c>
      <c r="B120" s="120" t="s">
        <v>146</v>
      </c>
      <c r="C120" s="67" t="s">
        <v>147</v>
      </c>
      <c r="D120" s="155" t="s">
        <v>6</v>
      </c>
      <c r="E120" s="69" t="s">
        <v>148</v>
      </c>
      <c r="F120" s="69">
        <v>12000</v>
      </c>
      <c r="G120" s="122">
        <v>8.3893299999999993</v>
      </c>
      <c r="H120" s="156"/>
      <c r="I120" s="77">
        <f>G120*F120</f>
        <v>100671.95999999999</v>
      </c>
      <c r="J120" s="116">
        <f t="shared" si="3"/>
        <v>83893.3</v>
      </c>
      <c r="K120" s="105">
        <f t="shared" si="6"/>
        <v>111857.73333333334</v>
      </c>
    </row>
    <row r="121" spans="1:14" ht="31.5">
      <c r="A121" s="99">
        <v>3</v>
      </c>
      <c r="B121" s="120" t="s">
        <v>8</v>
      </c>
      <c r="C121" s="157" t="s">
        <v>149</v>
      </c>
      <c r="D121" s="155" t="s">
        <v>6</v>
      </c>
      <c r="E121" s="69" t="s">
        <v>150</v>
      </c>
      <c r="F121" s="69">
        <v>1520</v>
      </c>
      <c r="G121" s="122">
        <v>12.99685</v>
      </c>
      <c r="H121" s="156"/>
      <c r="I121" s="77">
        <f t="shared" ref="I121:I126" si="7">G121*F121</f>
        <v>19755.212</v>
      </c>
      <c r="J121" s="116">
        <f t="shared" si="3"/>
        <v>16462.676666666666</v>
      </c>
      <c r="K121" s="105">
        <f t="shared" si="6"/>
        <v>21950.235555555555</v>
      </c>
    </row>
    <row r="122" spans="1:14" ht="31.5">
      <c r="A122" s="99">
        <v>4</v>
      </c>
      <c r="B122" s="120" t="s">
        <v>151</v>
      </c>
      <c r="C122" s="157" t="s">
        <v>152</v>
      </c>
      <c r="D122" s="155" t="s">
        <v>6</v>
      </c>
      <c r="E122" s="69" t="s">
        <v>153</v>
      </c>
      <c r="F122" s="69">
        <v>1500</v>
      </c>
      <c r="G122" s="122">
        <v>12.99685</v>
      </c>
      <c r="H122" s="156"/>
      <c r="I122" s="77">
        <f t="shared" si="7"/>
        <v>19495.275000000001</v>
      </c>
      <c r="J122" s="116">
        <f t="shared" si="3"/>
        <v>16246.062500000002</v>
      </c>
      <c r="K122" s="105">
        <f t="shared" si="6"/>
        <v>21661.416666666668</v>
      </c>
    </row>
    <row r="123" spans="1:14" ht="31.5">
      <c r="A123" s="99">
        <v>5</v>
      </c>
      <c r="B123" s="154" t="s">
        <v>154</v>
      </c>
      <c r="C123" s="16" t="s">
        <v>155</v>
      </c>
      <c r="D123" s="67" t="s">
        <v>144</v>
      </c>
      <c r="E123" s="69" t="s">
        <v>156</v>
      </c>
      <c r="F123" s="69">
        <v>2520</v>
      </c>
      <c r="G123" s="122">
        <v>18.788</v>
      </c>
      <c r="H123" s="156"/>
      <c r="I123" s="77">
        <f>G123*F123</f>
        <v>47345.760000000002</v>
      </c>
      <c r="J123" s="116">
        <f t="shared" si="3"/>
        <v>39454.800000000003</v>
      </c>
      <c r="K123" s="105">
        <f t="shared" si="6"/>
        <v>52606.400000000001</v>
      </c>
    </row>
    <row r="124" spans="1:14" ht="31.5">
      <c r="A124" s="99">
        <v>6</v>
      </c>
      <c r="B124" s="120" t="s">
        <v>157</v>
      </c>
      <c r="C124" s="69" t="s">
        <v>158</v>
      </c>
      <c r="D124" s="67" t="s">
        <v>144</v>
      </c>
      <c r="E124" s="69" t="s">
        <v>159</v>
      </c>
      <c r="F124" s="69">
        <v>4050</v>
      </c>
      <c r="G124" s="122">
        <v>6.83467</v>
      </c>
      <c r="H124" s="156"/>
      <c r="I124" s="77">
        <f t="shared" si="7"/>
        <v>27680.413499999999</v>
      </c>
      <c r="J124" s="116">
        <f t="shared" si="3"/>
        <v>23067.01125</v>
      </c>
      <c r="K124" s="105">
        <f t="shared" si="6"/>
        <v>30756.014999999999</v>
      </c>
    </row>
    <row r="125" spans="1:14" ht="31.5">
      <c r="A125" s="99">
        <v>7</v>
      </c>
      <c r="B125" s="154" t="s">
        <v>160</v>
      </c>
      <c r="C125" s="69" t="s">
        <v>161</v>
      </c>
      <c r="D125" s="67" t="s">
        <v>144</v>
      </c>
      <c r="E125" s="67" t="s">
        <v>162</v>
      </c>
      <c r="F125" s="69">
        <v>3360</v>
      </c>
      <c r="G125" s="122">
        <v>2.77</v>
      </c>
      <c r="H125" s="156"/>
      <c r="I125" s="77">
        <f t="shared" si="7"/>
        <v>9307.2000000000007</v>
      </c>
      <c r="J125" s="116">
        <f t="shared" si="3"/>
        <v>7756.0000000000009</v>
      </c>
      <c r="K125" s="105">
        <f t="shared" si="6"/>
        <v>10341.333333333334</v>
      </c>
    </row>
    <row r="126" spans="1:14" ht="32.25" thickBot="1">
      <c r="A126" s="100">
        <v>8</v>
      </c>
      <c r="B126" s="158" t="s">
        <v>163</v>
      </c>
      <c r="C126" s="18" t="s">
        <v>164</v>
      </c>
      <c r="D126" s="19" t="s">
        <v>6</v>
      </c>
      <c r="E126" s="19"/>
      <c r="F126" s="17">
        <v>30</v>
      </c>
      <c r="G126" s="159">
        <v>21.89</v>
      </c>
      <c r="H126" s="159"/>
      <c r="I126" s="65">
        <f t="shared" si="7"/>
        <v>656.7</v>
      </c>
      <c r="J126" s="119">
        <f t="shared" si="3"/>
        <v>547.25000000000011</v>
      </c>
      <c r="K126" s="106">
        <f t="shared" si="6"/>
        <v>729.66666666666686</v>
      </c>
    </row>
    <row r="127" spans="1:14" ht="16.5" thickBot="1">
      <c r="G127" s="9" t="s">
        <v>233</v>
      </c>
      <c r="H127" s="9"/>
      <c r="I127" s="21">
        <f>SUM(I7:I126)</f>
        <v>23366240.575499993</v>
      </c>
      <c r="J127" s="21">
        <f>SUM(J7:J126)</f>
        <v>19471867.146249995</v>
      </c>
      <c r="K127" s="53">
        <f>SUM(K7:K126)</f>
        <v>25962489.528333347</v>
      </c>
    </row>
    <row r="129" spans="11:11">
      <c r="K129" s="15"/>
    </row>
  </sheetData>
  <pageMargins left="0.27559055118110237" right="0.17" top="0.23622047244094491" bottom="0.27559055118110237" header="0.15748031496062992" footer="0.19685039370078741"/>
  <pageSetup paperSize="9" firstPageNumber="0" orientation="landscape" r:id="rId1"/>
  <ignoredErrors>
    <ignoredError sqref="I10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revision>6</cp:revision>
  <cp:lastPrinted>2017-05-23T06:31:25Z</cp:lastPrinted>
  <dcterms:created xsi:type="dcterms:W3CDTF">2016-04-11T13:02:45Z</dcterms:created>
  <dcterms:modified xsi:type="dcterms:W3CDTF">2017-05-23T06:33:22Z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